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218E495E-4B2B-4551-8D72-4F4989BD9C00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 CASA FUERZ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CASA FUERZA'!$A$6:$AF$40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AB15" i="1" s="1"/>
  <c r="AC15" i="1" s="1"/>
  <c r="L15" i="1"/>
  <c r="N15" i="1" s="1"/>
  <c r="O15" i="1" s="1"/>
  <c r="Z25" i="1"/>
  <c r="AB25" i="1" s="1"/>
  <c r="AC25" i="1" s="1"/>
  <c r="L25" i="1"/>
  <c r="N25" i="1" s="1"/>
  <c r="O25" i="1" s="1"/>
  <c r="D25" i="1"/>
  <c r="Z16" i="1"/>
  <c r="AB16" i="1" s="1"/>
  <c r="AC16" i="1" s="1"/>
  <c r="L16" i="1"/>
  <c r="N16" i="1" s="1"/>
  <c r="O16" i="1" s="1"/>
  <c r="D16" i="1"/>
  <c r="Z20" i="1"/>
  <c r="AB20" i="1" s="1"/>
  <c r="AC20" i="1" s="1"/>
  <c r="L20" i="1"/>
  <c r="N20" i="1" s="1"/>
  <c r="O20" i="1" s="1"/>
  <c r="D20" i="1"/>
  <c r="Z9" i="1"/>
  <c r="AB9" i="1" s="1"/>
  <c r="AC9" i="1" s="1"/>
  <c r="L9" i="1"/>
  <c r="N9" i="1" s="1"/>
  <c r="O9" i="1" s="1"/>
  <c r="D9" i="1"/>
  <c r="C9" i="1"/>
  <c r="Z21" i="1"/>
  <c r="AB21" i="1" s="1"/>
  <c r="AC21" i="1" s="1"/>
  <c r="L21" i="1"/>
  <c r="N21" i="1" s="1"/>
  <c r="O21" i="1" s="1"/>
  <c r="D21" i="1"/>
  <c r="C21" i="1"/>
  <c r="Z26" i="1" l="1"/>
  <c r="AB26" i="1" s="1"/>
  <c r="AC26" i="1" s="1"/>
  <c r="L26" i="1"/>
  <c r="N26" i="1" s="1"/>
  <c r="O26" i="1" s="1"/>
  <c r="D26" i="1"/>
  <c r="Z11" i="1"/>
  <c r="AB11" i="1" s="1"/>
  <c r="AC11" i="1" s="1"/>
  <c r="L11" i="1"/>
  <c r="N11" i="1" s="1"/>
  <c r="O11" i="1" s="1"/>
  <c r="D11" i="1"/>
  <c r="C11" i="1"/>
  <c r="Z10" i="1"/>
  <c r="AB10" i="1" s="1"/>
  <c r="AC10" i="1" s="1"/>
  <c r="L10" i="1"/>
  <c r="N10" i="1" s="1"/>
  <c r="O10" i="1" s="1"/>
  <c r="D10" i="1"/>
  <c r="C10" i="1"/>
  <c r="Z8" i="1"/>
  <c r="AB8" i="1" s="1"/>
  <c r="AC8" i="1" s="1"/>
  <c r="L8" i="1"/>
  <c r="N8" i="1" s="1"/>
  <c r="O8" i="1" s="1"/>
  <c r="D8" i="1"/>
  <c r="Z7" i="1"/>
  <c r="AB7" i="1" s="1"/>
  <c r="AC7" i="1" s="1"/>
  <c r="L7" i="1"/>
  <c r="N7" i="1" s="1"/>
  <c r="O7" i="1" s="1"/>
  <c r="D7" i="1"/>
  <c r="C7" i="1"/>
  <c r="Z30" i="1" l="1"/>
  <c r="AB30" i="1" s="1"/>
  <c r="AC30" i="1" s="1"/>
  <c r="L30" i="1"/>
  <c r="N30" i="1" s="1"/>
  <c r="O30" i="1" s="1"/>
  <c r="D30" i="1"/>
  <c r="Z22" i="1" l="1"/>
  <c r="AB22" i="1" s="1"/>
  <c r="AC22" i="1" s="1"/>
  <c r="L22" i="1"/>
  <c r="N22" i="1" s="1"/>
  <c r="O22" i="1" s="1"/>
  <c r="L12" i="1"/>
  <c r="N12" i="1" s="1"/>
  <c r="O12" i="1" s="1"/>
  <c r="Z35" i="1" l="1"/>
  <c r="AB35" i="1" s="1"/>
  <c r="AC35" i="1" s="1"/>
  <c r="L35" i="1"/>
  <c r="N35" i="1" s="1"/>
  <c r="O35" i="1" s="1"/>
  <c r="Z36" i="1"/>
  <c r="AB36" i="1" s="1"/>
  <c r="AC36" i="1" s="1"/>
  <c r="L36" i="1"/>
  <c r="N36" i="1" s="1"/>
  <c r="O36" i="1" s="1"/>
  <c r="Z33" i="1" l="1"/>
  <c r="AB33" i="1" s="1"/>
  <c r="AC33" i="1" s="1"/>
  <c r="L33" i="1"/>
  <c r="N33" i="1" s="1"/>
  <c r="O33" i="1" s="1"/>
  <c r="D33" i="1"/>
  <c r="C33" i="1"/>
  <c r="Z17" i="1"/>
  <c r="AB17" i="1" s="1"/>
  <c r="AC17" i="1" s="1"/>
  <c r="L17" i="1"/>
  <c r="N17" i="1" s="1"/>
  <c r="O17" i="1" s="1"/>
  <c r="D17" i="1"/>
  <c r="C17" i="1"/>
  <c r="C31" i="1" l="1"/>
  <c r="D31" i="1"/>
  <c r="L31" i="1"/>
  <c r="N31" i="1" s="1"/>
  <c r="O31" i="1" s="1"/>
  <c r="Z31" i="1"/>
  <c r="AB31" i="1" s="1"/>
  <c r="AC31" i="1" s="1"/>
  <c r="Z34" i="1" l="1"/>
  <c r="AB34" i="1" s="1"/>
  <c r="AC34" i="1" s="1"/>
  <c r="L34" i="1"/>
  <c r="N34" i="1" s="1"/>
  <c r="O34" i="1" s="1"/>
  <c r="D34" i="1"/>
  <c r="C34" i="1"/>
  <c r="Z32" i="1"/>
  <c r="AB32" i="1" s="1"/>
  <c r="AC32" i="1" s="1"/>
  <c r="L32" i="1"/>
  <c r="N32" i="1" s="1"/>
  <c r="O32" i="1" s="1"/>
  <c r="D32" i="1"/>
  <c r="C32" i="1"/>
  <c r="Z29" i="1"/>
  <c r="AB29" i="1" s="1"/>
  <c r="AC29" i="1" s="1"/>
  <c r="L29" i="1"/>
  <c r="N29" i="1" s="1"/>
  <c r="O29" i="1" s="1"/>
  <c r="C29" i="1"/>
  <c r="Z28" i="1"/>
  <c r="AB28" i="1" s="1"/>
  <c r="AC28" i="1" s="1"/>
  <c r="L28" i="1"/>
  <c r="N28" i="1" s="1"/>
  <c r="O28" i="1" s="1"/>
  <c r="D28" i="1"/>
  <c r="C28" i="1"/>
  <c r="L37" i="1" l="1"/>
  <c r="N37" i="1" s="1"/>
  <c r="O37" i="1" s="1"/>
  <c r="Z40" i="1" l="1"/>
  <c r="AB40" i="1" s="1"/>
  <c r="AC40" i="1" s="1"/>
  <c r="L40" i="1"/>
  <c r="N40" i="1" s="1"/>
  <c r="O40" i="1" s="1"/>
  <c r="D40" i="1"/>
  <c r="C40" i="1"/>
  <c r="Z39" i="1"/>
  <c r="AB39" i="1" s="1"/>
  <c r="AC39" i="1" s="1"/>
  <c r="L39" i="1"/>
  <c r="N39" i="1" s="1"/>
  <c r="O39" i="1" s="1"/>
  <c r="D39" i="1"/>
  <c r="C39" i="1"/>
  <c r="Z38" i="1"/>
  <c r="AB38" i="1" s="1"/>
  <c r="AC38" i="1" s="1"/>
  <c r="L38" i="1"/>
  <c r="N38" i="1" s="1"/>
  <c r="O38" i="1" s="1"/>
  <c r="D38" i="1"/>
  <c r="C38" i="1"/>
  <c r="Z37" i="1" l="1"/>
  <c r="AB37" i="1" s="1"/>
  <c r="AC37" i="1" s="1"/>
  <c r="C13" i="1" l="1"/>
  <c r="D13" i="1"/>
  <c r="C14" i="1"/>
  <c r="D14" i="1"/>
  <c r="C18" i="1"/>
  <c r="D18" i="1"/>
  <c r="C19" i="1"/>
  <c r="C23" i="1"/>
  <c r="D23" i="1"/>
  <c r="C24" i="1"/>
  <c r="D24" i="1"/>
  <c r="C27" i="1"/>
  <c r="D27" i="1"/>
  <c r="Z12" i="1" l="1"/>
  <c r="AB12" i="1" s="1"/>
  <c r="AC12" i="1" s="1"/>
  <c r="Z13" i="1"/>
  <c r="AB13" i="1" s="1"/>
  <c r="AC13" i="1" s="1"/>
  <c r="Z14" i="1"/>
  <c r="AB14" i="1" s="1"/>
  <c r="AC14" i="1" s="1"/>
  <c r="Z18" i="1"/>
  <c r="AB18" i="1" s="1"/>
  <c r="AC18" i="1" s="1"/>
  <c r="Z19" i="1"/>
  <c r="AB19" i="1" s="1"/>
  <c r="AC19" i="1" s="1"/>
  <c r="Z23" i="1"/>
  <c r="AB23" i="1" s="1"/>
  <c r="AC23" i="1" s="1"/>
  <c r="Z24" i="1"/>
  <c r="AB24" i="1" s="1"/>
  <c r="AC24" i="1" s="1"/>
  <c r="Z27" i="1"/>
  <c r="AB27" i="1" s="1"/>
  <c r="AC27" i="1" s="1"/>
  <c r="L13" i="1"/>
  <c r="N13" i="1" s="1"/>
  <c r="O13" i="1" s="1"/>
  <c r="L14" i="1"/>
  <c r="N14" i="1" s="1"/>
  <c r="O14" i="1" s="1"/>
  <c r="L18" i="1"/>
  <c r="N18" i="1" s="1"/>
  <c r="O18" i="1" s="1"/>
  <c r="L19" i="1"/>
  <c r="N19" i="1" s="1"/>
  <c r="O19" i="1" s="1"/>
  <c r="L23" i="1"/>
  <c r="N23" i="1" s="1"/>
  <c r="O23" i="1" s="1"/>
  <c r="L24" i="1"/>
  <c r="N24" i="1" s="1"/>
  <c r="O24" i="1" s="1"/>
  <c r="L27" i="1"/>
  <c r="N27" i="1" s="1"/>
  <c r="O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<sst xmlns="http://schemas.openxmlformats.org/spreadsheetml/2006/main" count="435" uniqueCount="186">
  <si>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</si>
  <si>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</si>
  <si>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</si>
  <si>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</si>
  <si>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</si>
  <si>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</si>
  <si>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</si>
  <si>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</si>
  <si>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</si>
  <si>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</si>
  <si>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</si>
  <si>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</si>
  <si>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</si>
  <si>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</si>
  <si>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</si>
  <si>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</si>
  <si>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</si>
  <si>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</si>
  <si>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</si>
  <si>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</si>
  <si>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</si>
  <si>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</si>
  <si>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</si>
  <si>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</si>
  <si>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</si>
  <si>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</si>
  <si>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</si>
  <si>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</si>
  <si>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</si>
  <si>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</si>
  <si>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</si>
  <si>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</si>
  <si>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</si>
  <si>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</si>
  <si>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</si>
  <si>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</si>
  <si>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</si>
  <si>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</si>
  <si>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</si>
  <si>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</si>
  <si>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</si>
  <si>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</si>
  <si>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</si>
  <si>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</si>
  <si>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</si>
  <si>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</si>
  <si>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</si>
  <si>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</si>
  <si>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</si>
  <si>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</si>
  <si>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</si>
  <si>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</si>
  <si>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</si>
  <si>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</si>
  <si>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</si>
  <si>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</si>
  <si>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</si>
  <si>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</si>
  <si>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</si>
  <si>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</si>
  <si>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</si>
  <si>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</si>
  <si>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</si>
  <si>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</si>
  <si>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</si>
  <si>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</si>
  <si>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</si>
  <si>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</si>
  <si>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</si>
  <si>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</si>
  <si>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</si>
  <si>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</si>
  <si>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</si>
  <si>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</si>
  <si>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</si>
  <si>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</si>
  <si>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</si>
  <si>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</si>
  <si>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</si>
  <si>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</si>
  <si>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</si>
  <si>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</si>
  <si>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</si>
  <si>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</si>
  <si>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</si>
  <si>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</si>
  <si>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</si>
  <si>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</si>
  <si>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</si>
  <si>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</si>
  <si>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</si>
  <si>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</si>
  <si>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</si>
  <si>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</si>
  <si>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</si>
  <si>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</si>
  <si>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</si>
  <si>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</si>
  <si>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</si>
  <si>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</si>
  <si>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</si>
  <si>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</si>
  <si>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</si>
  <si>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</si>
  <si>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Gabinete contra incendios, extintores.</t>
  </si>
  <si>
    <t>Pararrayos</t>
  </si>
  <si>
    <t>TAREA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</si>
  <si>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</si>
  <si>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</si>
  <si>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</si>
  <si>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</si>
  <si>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Polo manga larga con cinta reflectiva, pantalón jean, casco de seguridad, zapatos de seguridad.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</si>
  <si>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</si>
  <si>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</si>
  <si>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</si>
  <si>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</si>
  <si>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</si>
  <si>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</si>
  <si>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</si>
  <si>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</si>
  <si>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</si>
  <si>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</si>
  <si>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</si>
  <si>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</si>
  <si>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 xml:space="preserve"> Plan de Vigilancia Prevención y Control COVID-19.
Capacitación sobre prevención y factores de riesgo de COVID-19.
Infografía de limpieza en equipos y ambientes de trabajo, señalización COVID-19.</t>
  </si>
  <si>
    <t>Polo manga larga con cinta reflectiva, pantalon, casco de seguridad, guantes de seguridad, zapato de seguridad.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</si>
  <si>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</si>
  <si>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Capacitación de uso correcto y cuidado de EPP, Capacitación de IPERC, ATS y Permisos de Trabajo, Capacitación RISST, PETS, Señalización con letreros de seguridad, Control constante de la Supervisión.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</si>
  <si>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</si>
  <si>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</si>
  <si>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</si>
  <si>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</si>
  <si>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</si>
  <si>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</si>
  <si>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</si>
  <si>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</si>
  <si>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</si>
  <si>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</si>
  <si>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</si>
  <si>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</si>
  <si>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</si>
  <si>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</si>
  <si>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</si>
  <si>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</si>
  <si>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SERVICIOS INDUSTRIALES</t>
  </si>
  <si>
    <t>Protector auditivo (Orejeras)</t>
  </si>
  <si>
    <t>Fluidos y superficies calientes</t>
  </si>
  <si>
    <t>Exposición a fluidos y superficies calientes, quemaduras de primer, segundo y tercer grado.</t>
  </si>
  <si>
    <t>FÍSOCOO</t>
  </si>
  <si>
    <t xml:space="preserve">  Capacitación de Manejo y Uso de EPP, Capacitación de Herramientas Manuales y de Poder, Capacitación de IPERC, PETS, Mapa de Riesgos, Capacitación del RISST, Supervisión constante, Orden y Limpieza Periódica, señalización con letreros de seguridad.</t>
  </si>
  <si>
    <t>ERGONÓMICO</t>
  </si>
  <si>
    <t>QUÍMICO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</si>
  <si>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</si>
  <si>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Guantes de Seguridad, Zapatos de Seguridad, lentes de seguridad.</t>
  </si>
  <si>
    <t>IP-SST-IDS-013</t>
  </si>
  <si>
    <t>Controlar el proceso de Calderas</t>
  </si>
  <si>
    <t>Limpieza del área de calderas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</si>
  <si>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</si>
  <si>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Generación de polvo de cenizas</t>
  </si>
  <si>
    <t>Respirador media cara con filtros, lentes de seguridad.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</si>
  <si>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</t>
  </si>
  <si>
    <t xml:space="preserve">  Capacitación de Manejo y Uso de EPP, Capacitación de Herramientas Manuales y de Poder, Capacitación de IPERC, PETS, Mapa de Riesgos, Capacitación del RISST, Supervisión constante, Orden y Limpieza Periódica.</t>
  </si>
  <si>
    <t>Capacitación de uso correcto y cuidado de EPP, Capacitación de IPERC, ATS y Permisos de Trabajo, Capacitación RISST, PETS, Control constante de la Supervisión.</t>
  </si>
  <si>
    <t>Manómetro y valvulas de seguridad.</t>
  </si>
  <si>
    <t xml:space="preserve">  Capacitación de Manejo y Uso de EPP, Capacitación de Herramientas Manuales y de Poder, Capacitación de IPERC, PETS, Mapa de Riesgos, Capacitación del RISST, Supervisión constante.</t>
  </si>
  <si>
    <t>casco de seguridad.</t>
  </si>
  <si>
    <t>Barandas de seguridad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</si>
  <si>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</si>
  <si>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Cunetas y desniveles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</si>
  <si>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</si>
  <si>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</si>
  <si>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Trabajos en Espacio confinado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</si>
  <si>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seguridad, uso de extractora de aire, iluminación.</t>
  </si>
  <si>
    <t>Respirador media cara con cartucho para gases y vapores orgánicos, Traje A40, guantes de nitrilo, lentes de seguridad, casco de seguridad, zapato de seguridad.</t>
  </si>
  <si>
    <t>Revisión y preparación de productos químicos para el proceso de calderas.</t>
  </si>
  <si>
    <t>Manipulación de sustancias químicas</t>
  </si>
  <si>
    <t>Aislamiento térmico</t>
  </si>
  <si>
    <t>Hogar o camara de combustión</t>
  </si>
  <si>
    <t>Exposición a quemaduras</t>
  </si>
  <si>
    <t>Visor de hogar</t>
  </si>
  <si>
    <t>lentes oscuro de seguridad</t>
  </si>
  <si>
    <r>
      <t xml:space="preserve">Jefatura SST
</t>
    </r>
    <r>
      <rPr>
        <sz val="16"/>
        <rFont val="Arial Narrow"/>
        <family val="2"/>
      </rPr>
      <t>Katia Luz Romero Gomez</t>
    </r>
    <r>
      <rPr>
        <b/>
        <sz val="16"/>
        <rFont val="Arial Narrow"/>
        <family val="2"/>
      </rPr>
      <t xml:space="preserve">
(Coordinador SST)</t>
    </r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</si>
  <si>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</si>
  <si>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</si>
  <si>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TECNICO DE CALDERO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</si>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</sst>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12" fillId="10" borderId="4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textRotation="90" wrapText="1"/>
    </xf>
    <xf numFmtId="0" fontId="13" fillId="10" borderId="4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textRotation="90" wrapText="1"/>
    </xf>
    <xf numFmtId="2" fontId="14" fillId="5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6" fillId="0" borderId="0" xfId="0" applyFont="1" applyAlignment="1">
      <alignment wrapText="1"/>
    </xf>
    <xf numFmtId="0" fontId="15" fillId="2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17" fillId="0" borderId="4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4" fillId="2" borderId="9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13" fillId="12" borderId="10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9" fillId="2" borderId="0" xfId="0" applyFont="1" applyFill="1" applyAlignment="1">
      <alignment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17" fontId="18" fillId="0" borderId="0" xfId="0" applyNumberFormat="1" applyFont="1" applyAlignment="1">
      <alignment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2" fillId="10" borderId="9" xfId="0" applyFont="1" applyFill="1" applyBorder="1" applyAlignment="1">
      <alignment horizontal="center" vertical="center" textRotation="90" wrapText="1"/>
    </xf>
    <xf numFmtId="0" fontId="13" fillId="10" borderId="8" xfId="0" applyFont="1" applyFill="1" applyBorder="1" applyAlignment="1">
      <alignment horizontal="center" vertical="center" textRotation="90" wrapText="1"/>
    </xf>
    <xf numFmtId="0" fontId="13" fillId="10" borderId="9" xfId="0" applyFont="1" applyFill="1" applyBorder="1" applyAlignment="1">
      <alignment horizontal="center" vertical="center" textRotation="90" wrapText="1"/>
    </xf>
    <xf numFmtId="49" fontId="21" fillId="0" borderId="4" xfId="0" applyNumberFormat="1" applyFont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11" borderId="4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60</xdr:row>
      <xdr:rowOff>158750</xdr:rowOff>
    </xdr:from>
    <xdr:to>
      <xdr:col>19</xdr:col>
      <xdr:colOff>1961090</xdr:colOff>
      <xdr:row>60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60</xdr:row>
      <xdr:rowOff>79375</xdr:rowOff>
    </xdr:from>
    <xdr:to>
      <xdr:col>15</xdr:col>
      <xdr:colOff>3841750</xdr:colOff>
      <xdr:row>60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650875</xdr:colOff>
      <xdr:row>60</xdr:row>
      <xdr:rowOff>190500</xdr:rowOff>
    </xdr:from>
    <xdr:to>
      <xdr:col>7</xdr:col>
      <xdr:colOff>476250</xdr:colOff>
      <xdr:row>60</xdr:row>
      <xdr:rowOff>1307516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29428875"/>
          <a:ext cx="2952750" cy="1117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63"/>
  <sheetViews>
    <sheetView showGridLines="0" tabSelected="1" topLeftCell="A38" zoomScale="25" zoomScaleNormal="25" workbookViewId="0">
      <selection activeCell="U63" sqref="U63:W63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34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4" width="7.7265625" style="4" customWidth="1"/>
    <col min="25" max="25" width="9.26953125" style="4" customWidth="1"/>
    <col min="26" max="27" width="7.7265625" style="4" customWidth="1"/>
    <col min="28" max="28" width="13.1796875" style="4" customWidth="1"/>
    <col min="29" max="29" width="32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08"/>
      <c r="B1" s="37"/>
      <c r="C1" s="126" t="s">
        <v>102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  <c r="V1" s="97" t="s">
        <v>0</v>
      </c>
      <c r="W1" s="97"/>
      <c r="X1" s="97"/>
      <c r="Y1" s="97"/>
      <c r="Z1" s="97"/>
      <c r="AA1" s="97" t="s">
        <v>154</v>
      </c>
      <c r="AB1" s="97"/>
      <c r="AC1" s="97"/>
    </row>
    <row r="2" spans="1:29" ht="30" customHeight="1" x14ac:dyDescent="0.35">
      <c r="A2" s="109"/>
      <c r="B2" s="38"/>
      <c r="C2" s="129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1"/>
      <c r="V2" s="97" t="s">
        <v>1</v>
      </c>
      <c r="W2" s="97"/>
      <c r="X2" s="97"/>
      <c r="Y2" s="97"/>
      <c r="Z2" s="97"/>
      <c r="AA2" s="97" t="s">
        <v>123</v>
      </c>
      <c r="AB2" s="97"/>
      <c r="AC2" s="97"/>
    </row>
    <row r="3" spans="1:29" ht="23.25" customHeight="1" x14ac:dyDescent="0.45">
      <c r="A3" s="51" t="s">
        <v>2</v>
      </c>
      <c r="B3" s="52"/>
      <c r="C3" s="105" t="s">
        <v>103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29" ht="51.75" customHeight="1" x14ac:dyDescent="0.35">
      <c r="A4" s="49" t="s">
        <v>84</v>
      </c>
      <c r="B4" s="50"/>
      <c r="C4" s="49" t="s">
        <v>184</v>
      </c>
      <c r="D4" s="53"/>
      <c r="E4" s="53"/>
      <c r="F4" s="53"/>
      <c r="G4" s="53"/>
      <c r="H4" s="53"/>
      <c r="I4" s="53"/>
      <c r="J4" s="53"/>
      <c r="K4" s="50"/>
      <c r="L4" s="49" t="s">
        <v>85</v>
      </c>
      <c r="M4" s="53"/>
      <c r="N4" s="53"/>
      <c r="O4" s="50"/>
      <c r="P4" s="49" t="s">
        <v>144</v>
      </c>
      <c r="Q4" s="53"/>
      <c r="R4" s="53"/>
      <c r="S4" s="50"/>
      <c r="T4" s="49" t="s">
        <v>86</v>
      </c>
      <c r="U4" s="50"/>
      <c r="V4" s="49" t="s">
        <v>87</v>
      </c>
      <c r="W4" s="53"/>
      <c r="X4" s="53"/>
      <c r="Y4" s="53"/>
      <c r="Z4" s="53"/>
      <c r="AA4" s="53"/>
      <c r="AB4" s="53"/>
      <c r="AC4" s="50"/>
    </row>
    <row r="5" spans="1:29" ht="59.15" customHeight="1" x14ac:dyDescent="0.35">
      <c r="A5" s="62" t="s">
        <v>88</v>
      </c>
      <c r="B5" s="63"/>
      <c r="C5" s="63"/>
      <c r="D5" s="64"/>
      <c r="E5" s="16" t="s">
        <v>89</v>
      </c>
      <c r="F5" s="57" t="s">
        <v>90</v>
      </c>
      <c r="G5" s="57" t="s">
        <v>91</v>
      </c>
      <c r="H5" s="54" t="s">
        <v>3</v>
      </c>
      <c r="I5" s="55"/>
      <c r="J5" s="55"/>
      <c r="K5" s="55"/>
      <c r="L5" s="55"/>
      <c r="M5" s="55"/>
      <c r="N5" s="55"/>
      <c r="O5" s="56"/>
      <c r="P5" s="59" t="s">
        <v>4</v>
      </c>
      <c r="Q5" s="54" t="s">
        <v>21</v>
      </c>
      <c r="R5" s="55"/>
      <c r="S5" s="55"/>
      <c r="T5" s="55"/>
      <c r="U5" s="56"/>
      <c r="V5" s="54" t="s">
        <v>5</v>
      </c>
      <c r="W5" s="55"/>
      <c r="X5" s="55"/>
      <c r="Y5" s="55"/>
      <c r="Z5" s="55"/>
      <c r="AA5" s="55"/>
      <c r="AB5" s="55"/>
      <c r="AC5" s="56"/>
    </row>
    <row r="6" spans="1:29" s="2" customFormat="1" ht="244" customHeight="1" x14ac:dyDescent="0.35">
      <c r="A6" s="17" t="s">
        <v>106</v>
      </c>
      <c r="B6" s="17" t="s">
        <v>0</v>
      </c>
      <c r="C6" s="17" t="s">
        <v>6</v>
      </c>
      <c r="D6" s="17" t="s">
        <v>7</v>
      </c>
      <c r="E6" s="18" t="s">
        <v>92</v>
      </c>
      <c r="F6" s="58"/>
      <c r="G6" s="58"/>
      <c r="H6" s="19" t="s">
        <v>8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  <c r="N6" s="19" t="s">
        <v>101</v>
      </c>
      <c r="O6" s="19" t="s">
        <v>14</v>
      </c>
      <c r="P6" s="60"/>
      <c r="Q6" s="19" t="s">
        <v>15</v>
      </c>
      <c r="R6" s="19" t="s">
        <v>16</v>
      </c>
      <c r="S6" s="19" t="s">
        <v>17</v>
      </c>
      <c r="T6" s="19" t="s">
        <v>18</v>
      </c>
      <c r="U6" s="19" t="s">
        <v>19</v>
      </c>
      <c r="V6" s="19" t="s">
        <v>8</v>
      </c>
      <c r="W6" s="19" t="s">
        <v>9</v>
      </c>
      <c r="X6" s="19" t="s">
        <v>10</v>
      </c>
      <c r="Y6" s="19" t="s">
        <v>11</v>
      </c>
      <c r="Z6" s="19" t="s">
        <v>12</v>
      </c>
      <c r="AA6" s="19" t="s">
        <v>13</v>
      </c>
      <c r="AB6" s="19" t="s">
        <v>100</v>
      </c>
      <c r="AC6" s="19" t="s">
        <v>14</v>
      </c>
    </row>
    <row r="7" spans="1:29" ht="179.5" customHeight="1" x14ac:dyDescent="0.35">
      <c r="A7" s="74" t="s">
        <v>155</v>
      </c>
      <c r="B7" s="20">
        <v>1005</v>
      </c>
      <c r="C7" s="21" t="str">
        <f>IFERROR(VLOOKUP(B7,[4]PELIGROS!$B$7:$D$130,2,FALSE),"")</f>
        <v>Uso de teclado, pantalla de PC, laptop, mouse del computador</v>
      </c>
      <c r="D7" s="21" t="str">
        <f>IFERROR(VLOOKUP(B7,[4]PELIGROS!$B$7:$D$130,3,FALSE),"")</f>
        <v>Exposición a movimientos repetitivos, lesiones a la vista y  manos</v>
      </c>
      <c r="E7" s="20" t="s">
        <v>68</v>
      </c>
      <c r="F7" s="22" t="s">
        <v>150</v>
      </c>
      <c r="G7" s="20" t="s">
        <v>96</v>
      </c>
      <c r="H7" s="20">
        <v>1</v>
      </c>
      <c r="I7" s="20">
        <v>2</v>
      </c>
      <c r="J7" s="20">
        <v>2</v>
      </c>
      <c r="K7" s="20">
        <v>3</v>
      </c>
      <c r="L7" s="20">
        <f t="shared" ref="L7:L11" si="0">H7+I7+J7+K7</f>
        <v>8</v>
      </c>
      <c r="M7" s="20">
        <v>2</v>
      </c>
      <c r="N7" s="20">
        <f t="shared" ref="N7:N11" si="1">L7*M7</f>
        <v>16</v>
      </c>
      <c r="O7" s="23" t="str">
        <f t="shared" ref="O7:O11" si="2">IF(N7&gt;=25,"INTOLERABLE",IF(N7&gt;=17,"IMPORTANTE",IF(N7&gt;=9,"MODERADO",IF(N7&gt;=5,"TOLERABLE","TRIVIAL"))))</f>
        <v>MODERADO</v>
      </c>
      <c r="P7" s="31" t="s">
        <v>66</v>
      </c>
      <c r="Q7" s="20" t="s">
        <v>22</v>
      </c>
      <c r="R7" s="21" t="s">
        <v>22</v>
      </c>
      <c r="S7" s="20" t="s">
        <v>22</v>
      </c>
      <c r="T7" s="20" t="s">
        <v>127</v>
      </c>
      <c r="U7" s="24" t="s">
        <v>22</v>
      </c>
      <c r="V7" s="24">
        <v>1</v>
      </c>
      <c r="W7" s="24">
        <v>1</v>
      </c>
      <c r="X7" s="24">
        <v>1</v>
      </c>
      <c r="Y7" s="24">
        <v>3</v>
      </c>
      <c r="Z7" s="20">
        <f t="shared" ref="Z7:Z11" si="3">V7+W7+X7+Y7</f>
        <v>6</v>
      </c>
      <c r="AA7" s="20">
        <v>1</v>
      </c>
      <c r="AB7" s="20">
        <f t="shared" ref="AB7:AB11" si="4">Z7*AA7</f>
        <v>6</v>
      </c>
      <c r="AC7" s="23" t="str">
        <f t="shared" ref="AC7:AC11" si="5">IF(AB7&gt;=25,"INTOLERABLE",IF(AB7&gt;=17,"IMPORTANTE",IF(AB7&gt;=9,"MODERADO",IF(AB7&gt;=5,"TOLERABLE","TRIVIAL"))))</f>
        <v>TOLERABLE</v>
      </c>
    </row>
    <row r="8" spans="1:29" ht="168" customHeight="1" x14ac:dyDescent="0.35">
      <c r="A8" s="74"/>
      <c r="B8" s="20">
        <v>407</v>
      </c>
      <c r="C8" s="21" t="s">
        <v>158</v>
      </c>
      <c r="D8" s="21" t="str">
        <f>IFERROR(VLOOKUP(B8,[4]PELIGROS!$B$7:$D$130,3,FALSE),"")</f>
        <v>Inhalación de polvo, reacciones alérgicas, irritaciones a la vista, daños a la salud.</v>
      </c>
      <c r="E8" s="20" t="s">
        <v>99</v>
      </c>
      <c r="F8" s="22" t="s">
        <v>95</v>
      </c>
      <c r="G8" s="20" t="s">
        <v>96</v>
      </c>
      <c r="H8" s="20">
        <v>1</v>
      </c>
      <c r="I8" s="20">
        <v>2</v>
      </c>
      <c r="J8" s="20">
        <v>2</v>
      </c>
      <c r="K8" s="20">
        <v>2</v>
      </c>
      <c r="L8" s="20">
        <f t="shared" si="0"/>
        <v>7</v>
      </c>
      <c r="M8" s="20">
        <v>3</v>
      </c>
      <c r="N8" s="20">
        <f t="shared" si="1"/>
        <v>21</v>
      </c>
      <c r="O8" s="23" t="str">
        <f t="shared" si="2"/>
        <v>IMPORTANTE</v>
      </c>
      <c r="P8" s="31" t="s">
        <v>157</v>
      </c>
      <c r="Q8" s="20" t="s">
        <v>22</v>
      </c>
      <c r="R8" s="21" t="s">
        <v>22</v>
      </c>
      <c r="S8" s="20" t="s">
        <v>22</v>
      </c>
      <c r="T8" s="20" t="s">
        <v>162</v>
      </c>
      <c r="U8" s="20" t="s">
        <v>159</v>
      </c>
      <c r="V8" s="24">
        <v>1</v>
      </c>
      <c r="W8" s="24">
        <v>1</v>
      </c>
      <c r="X8" s="24">
        <v>1</v>
      </c>
      <c r="Y8" s="24">
        <v>2</v>
      </c>
      <c r="Z8" s="20">
        <f t="shared" si="3"/>
        <v>5</v>
      </c>
      <c r="AA8" s="20">
        <v>2</v>
      </c>
      <c r="AB8" s="20">
        <f t="shared" si="4"/>
        <v>10</v>
      </c>
      <c r="AC8" s="23" t="str">
        <f t="shared" si="5"/>
        <v>MODERADO</v>
      </c>
    </row>
    <row r="9" spans="1:29" ht="168" customHeight="1" x14ac:dyDescent="0.35">
      <c r="A9" s="74"/>
      <c r="B9" s="20">
        <v>106</v>
      </c>
      <c r="C9" s="21" t="str">
        <f>IFERROR(VLOOKUP(B9,[4]PELIGROS!$B$7:$D$130,2,FALSE),"")</f>
        <v>Uso de escaleras fijas</v>
      </c>
      <c r="D9" s="21" t="str">
        <f>IFERROR(VLOOKUP(B9,[4]PELIGROS!$B$7:$D$130,3,FALSE),"")</f>
        <v>Resbalones, caídas a distinto nivel, golpes, fracturas, muerte.</v>
      </c>
      <c r="E9" s="20" t="s">
        <v>68</v>
      </c>
      <c r="F9" s="22" t="s">
        <v>94</v>
      </c>
      <c r="G9" s="20" t="s">
        <v>69</v>
      </c>
      <c r="H9" s="20">
        <v>1</v>
      </c>
      <c r="I9" s="20">
        <v>2</v>
      </c>
      <c r="J9" s="20">
        <v>2</v>
      </c>
      <c r="K9" s="20">
        <v>3</v>
      </c>
      <c r="L9" s="20">
        <f t="shared" si="0"/>
        <v>8</v>
      </c>
      <c r="M9" s="20">
        <v>3</v>
      </c>
      <c r="N9" s="20">
        <f t="shared" si="1"/>
        <v>24</v>
      </c>
      <c r="O9" s="23" t="str">
        <f t="shared" si="2"/>
        <v>IMPORTANTE</v>
      </c>
      <c r="P9" s="31" t="s">
        <v>64</v>
      </c>
      <c r="Q9" s="20" t="s">
        <v>22</v>
      </c>
      <c r="R9" s="21" t="s">
        <v>22</v>
      </c>
      <c r="S9" s="20" t="s">
        <v>166</v>
      </c>
      <c r="T9" s="20" t="s">
        <v>167</v>
      </c>
      <c r="U9" s="20" t="s">
        <v>112</v>
      </c>
      <c r="V9" s="24">
        <v>1</v>
      </c>
      <c r="W9" s="24">
        <v>1</v>
      </c>
      <c r="X9" s="24">
        <v>1</v>
      </c>
      <c r="Y9" s="24">
        <v>3</v>
      </c>
      <c r="Z9" s="20">
        <f t="shared" si="3"/>
        <v>6</v>
      </c>
      <c r="AA9" s="20">
        <v>2</v>
      </c>
      <c r="AB9" s="20">
        <f t="shared" si="4"/>
        <v>12</v>
      </c>
      <c r="AC9" s="23" t="str">
        <f t="shared" si="5"/>
        <v>MODERADO</v>
      </c>
    </row>
    <row r="10" spans="1:29" ht="189" customHeight="1" x14ac:dyDescent="0.35">
      <c r="A10" s="74"/>
      <c r="B10" s="20">
        <v>410</v>
      </c>
      <c r="C10" s="21" t="str">
        <f>IFERROR(VLOOKUP(B10,[4]PELIGROS!$B$7:$D$130,2,FALSE),"")</f>
        <v>Acumulación de material combustible</v>
      </c>
      <c r="D10" s="21" t="str">
        <f>IFERROR(VLOOKUP(B10,[4]PELIGROS!$B$7:$D$130,3,FALSE),"")</f>
        <v>Explosión, incendio</v>
      </c>
      <c r="E10" s="20" t="s">
        <v>68</v>
      </c>
      <c r="F10" s="22" t="s">
        <v>95</v>
      </c>
      <c r="G10" s="20" t="s">
        <v>69</v>
      </c>
      <c r="H10" s="20">
        <v>1</v>
      </c>
      <c r="I10" s="20">
        <v>2</v>
      </c>
      <c r="J10" s="20">
        <v>2</v>
      </c>
      <c r="K10" s="20">
        <v>3</v>
      </c>
      <c r="L10" s="20">
        <f t="shared" si="0"/>
        <v>8</v>
      </c>
      <c r="M10" s="20">
        <v>3</v>
      </c>
      <c r="N10" s="20">
        <f t="shared" si="1"/>
        <v>24</v>
      </c>
      <c r="O10" s="23" t="str">
        <f t="shared" si="2"/>
        <v>IMPORTANTE</v>
      </c>
      <c r="P10" s="31" t="s">
        <v>160</v>
      </c>
      <c r="Q10" s="20" t="s">
        <v>22</v>
      </c>
      <c r="R10" s="21" t="s">
        <v>22</v>
      </c>
      <c r="S10" s="25" t="s">
        <v>104</v>
      </c>
      <c r="T10" s="20" t="s">
        <v>161</v>
      </c>
      <c r="U10" s="20" t="s">
        <v>22</v>
      </c>
      <c r="V10" s="24">
        <v>1</v>
      </c>
      <c r="W10" s="24">
        <v>1</v>
      </c>
      <c r="X10" s="24">
        <v>1</v>
      </c>
      <c r="Y10" s="24">
        <v>3</v>
      </c>
      <c r="Z10" s="20">
        <f t="shared" si="3"/>
        <v>6</v>
      </c>
      <c r="AA10" s="20">
        <v>2</v>
      </c>
      <c r="AB10" s="20">
        <f t="shared" si="4"/>
        <v>12</v>
      </c>
      <c r="AC10" s="23" t="str">
        <f t="shared" si="5"/>
        <v>MODERADO</v>
      </c>
    </row>
    <row r="11" spans="1:29" ht="189" customHeight="1" x14ac:dyDescent="0.35">
      <c r="A11" s="74"/>
      <c r="B11" s="20">
        <v>311</v>
      </c>
      <c r="C11" s="21" t="str">
        <f>IFERROR(VLOOKUP(B11,[4]PELIGROS!$B$7:$D$130,2,FALSE),"")</f>
        <v>Sistemas presurizados</v>
      </c>
      <c r="D11" s="21" t="str">
        <f>IFERROR(VLOOKUP(B11,[4]PELIGROS!$B$7:$D$130,3,FALSE),"")</f>
        <v>Desacople fortuito de manqueras y conexiones, explosión</v>
      </c>
      <c r="E11" s="20" t="s">
        <v>68</v>
      </c>
      <c r="F11" s="22" t="s">
        <v>95</v>
      </c>
      <c r="G11" s="20" t="s">
        <v>69</v>
      </c>
      <c r="H11" s="20">
        <v>1</v>
      </c>
      <c r="I11" s="20">
        <v>2</v>
      </c>
      <c r="J11" s="20">
        <v>2</v>
      </c>
      <c r="K11" s="20">
        <v>3</v>
      </c>
      <c r="L11" s="20">
        <f t="shared" si="0"/>
        <v>8</v>
      </c>
      <c r="M11" s="20">
        <v>3</v>
      </c>
      <c r="N11" s="20">
        <f t="shared" si="1"/>
        <v>24</v>
      </c>
      <c r="O11" s="23" t="str">
        <f t="shared" si="2"/>
        <v>IMPORTANTE</v>
      </c>
      <c r="P11" s="31" t="s">
        <v>64</v>
      </c>
      <c r="Q11" s="20" t="s">
        <v>22</v>
      </c>
      <c r="R11" s="21" t="s">
        <v>22</v>
      </c>
      <c r="S11" s="25" t="s">
        <v>163</v>
      </c>
      <c r="T11" s="20" t="s">
        <v>164</v>
      </c>
      <c r="U11" s="20" t="s">
        <v>165</v>
      </c>
      <c r="V11" s="24">
        <v>1</v>
      </c>
      <c r="W11" s="24">
        <v>1</v>
      </c>
      <c r="X11" s="24">
        <v>1</v>
      </c>
      <c r="Y11" s="24">
        <v>3</v>
      </c>
      <c r="Z11" s="20">
        <f t="shared" si="3"/>
        <v>6</v>
      </c>
      <c r="AA11" s="20">
        <v>2</v>
      </c>
      <c r="AB11" s="20">
        <f t="shared" si="4"/>
        <v>12</v>
      </c>
      <c r="AC11" s="23" t="str">
        <f t="shared" si="5"/>
        <v>MODERADO</v>
      </c>
    </row>
    <row r="12" spans="1:29" ht="168" customHeight="1" x14ac:dyDescent="0.35">
      <c r="A12" s="74"/>
      <c r="B12" s="20">
        <v>600</v>
      </c>
      <c r="C12" s="21" t="s">
        <v>146</v>
      </c>
      <c r="D12" s="21" t="s">
        <v>147</v>
      </c>
      <c r="E12" s="20" t="s">
        <v>68</v>
      </c>
      <c r="F12" s="22" t="s">
        <v>148</v>
      </c>
      <c r="G12" s="20" t="s">
        <v>69</v>
      </c>
      <c r="H12" s="20">
        <v>1</v>
      </c>
      <c r="I12" s="20">
        <v>2</v>
      </c>
      <c r="J12" s="20">
        <v>2</v>
      </c>
      <c r="K12" s="20">
        <v>3</v>
      </c>
      <c r="L12" s="20">
        <f t="shared" ref="L12:L40" si="6">H12+I12+J12+K12</f>
        <v>8</v>
      </c>
      <c r="M12" s="20">
        <v>3</v>
      </c>
      <c r="N12" s="20">
        <f t="shared" ref="N12:N40" si="7">L12*M12</f>
        <v>24</v>
      </c>
      <c r="O12" s="23" t="str">
        <f t="shared" ref="O12:O40" si="8">IF(N12&gt;=25,"INTOLERABLE",IF(N12&gt;=17,"IMPORTANTE",IF(N12&gt;=9,"MODERADO",IF(N12&gt;=5,"TOLERABLE","TRIVIAL"))))</f>
        <v>IMPORTANTE</v>
      </c>
      <c r="P12" s="31" t="s">
        <v>64</v>
      </c>
      <c r="Q12" s="20" t="s">
        <v>22</v>
      </c>
      <c r="R12" s="21" t="s">
        <v>22</v>
      </c>
      <c r="S12" s="24" t="s">
        <v>176</v>
      </c>
      <c r="T12" s="20" t="s">
        <v>149</v>
      </c>
      <c r="U12" s="24" t="s">
        <v>125</v>
      </c>
      <c r="V12" s="20">
        <v>1</v>
      </c>
      <c r="W12" s="20">
        <v>1</v>
      </c>
      <c r="X12" s="20">
        <v>1</v>
      </c>
      <c r="Y12" s="24">
        <v>3</v>
      </c>
      <c r="Z12" s="20">
        <f t="shared" ref="Z12:Z40" si="9">V12+W12+X12+Y12</f>
        <v>6</v>
      </c>
      <c r="AA12" s="20">
        <v>2</v>
      </c>
      <c r="AB12" s="20">
        <f t="shared" ref="AB12:AB40" si="10">Z12*AA12</f>
        <v>12</v>
      </c>
      <c r="AC12" s="23" t="str">
        <f t="shared" ref="AC12:AC40" si="11">IF(AB12&gt;=25,"INTOLERABLE",IF(AB12&gt;=17,"IMPORTANTE",IF(AB12&gt;=9,"MODERADO",IF(AB12&gt;=5,"TOLERABLE","TRIVIAL"))))</f>
        <v>MODERADO</v>
      </c>
    </row>
    <row r="13" spans="1:29" ht="168" customHeight="1" x14ac:dyDescent="0.35">
      <c r="A13" s="74"/>
      <c r="B13" s="20">
        <v>610</v>
      </c>
      <c r="C13" s="21" t="str">
        <f>IFERROR(VLOOKUP(B13,[4]PELIGROS!$B$7:$D$130,2,FALSE),"")</f>
        <v>Vapor de agua</v>
      </c>
      <c r="D13" s="21" t="str">
        <f>IFERROR(VLOOKUP(B13,[4]PELIGROS!$B$7:$D$130,3,FALSE),"")</f>
        <v>Inhalación de vapor de agua, quemaduras de primer, segundo y tercer grado.</v>
      </c>
      <c r="E13" s="20" t="s">
        <v>68</v>
      </c>
      <c r="F13" s="22" t="s">
        <v>95</v>
      </c>
      <c r="G13" s="20" t="s">
        <v>69</v>
      </c>
      <c r="H13" s="20">
        <v>1</v>
      </c>
      <c r="I13" s="20">
        <v>2</v>
      </c>
      <c r="J13" s="20">
        <v>2</v>
      </c>
      <c r="K13" s="20">
        <v>3</v>
      </c>
      <c r="L13" s="20">
        <f t="shared" si="6"/>
        <v>8</v>
      </c>
      <c r="M13" s="20">
        <v>2</v>
      </c>
      <c r="N13" s="20">
        <f t="shared" si="7"/>
        <v>16</v>
      </c>
      <c r="O13" s="23" t="str">
        <f t="shared" si="8"/>
        <v>MODERADO</v>
      </c>
      <c r="P13" s="31" t="s">
        <v>64</v>
      </c>
      <c r="Q13" s="20" t="s">
        <v>22</v>
      </c>
      <c r="R13" s="21" t="s">
        <v>22</v>
      </c>
      <c r="S13" s="24" t="s">
        <v>22</v>
      </c>
      <c r="T13" s="21" t="s">
        <v>128</v>
      </c>
      <c r="U13" s="20" t="s">
        <v>114</v>
      </c>
      <c r="V13" s="20">
        <v>1</v>
      </c>
      <c r="W13" s="20">
        <v>1</v>
      </c>
      <c r="X13" s="20">
        <v>1</v>
      </c>
      <c r="Y13" s="24">
        <v>3</v>
      </c>
      <c r="Z13" s="20">
        <f t="shared" si="9"/>
        <v>6</v>
      </c>
      <c r="AA13" s="20">
        <v>1</v>
      </c>
      <c r="AB13" s="20">
        <f t="shared" si="10"/>
        <v>6</v>
      </c>
      <c r="AC13" s="23" t="str">
        <f t="shared" si="11"/>
        <v>TOLERABLE</v>
      </c>
    </row>
    <row r="14" spans="1:29" ht="252" customHeight="1" x14ac:dyDescent="0.35">
      <c r="A14" s="74"/>
      <c r="B14" s="20">
        <v>800</v>
      </c>
      <c r="C14" s="21" t="str">
        <f>IFERROR(VLOOKUP(B14,[4]PELIGROS!$B$7:$D$130,2,FALSE),"")</f>
        <v>Ruido debido a máquinas o equipos</v>
      </c>
      <c r="D14" s="21" t="str">
        <f>IFERROR(VLOOKUP(B14,[4]PELIGROS!$B$7:$D$130,3,FALSE),"")</f>
        <v>Exposición continua al ruido, hipoacusia, tensión muscular, estrés, falta de concentración.</v>
      </c>
      <c r="E14" s="20" t="s">
        <v>68</v>
      </c>
      <c r="F14" s="22" t="s">
        <v>95</v>
      </c>
      <c r="G14" s="20" t="s">
        <v>96</v>
      </c>
      <c r="H14" s="20">
        <v>1</v>
      </c>
      <c r="I14" s="20">
        <v>2</v>
      </c>
      <c r="J14" s="20">
        <v>2</v>
      </c>
      <c r="K14" s="20">
        <v>3</v>
      </c>
      <c r="L14" s="20">
        <f t="shared" si="6"/>
        <v>8</v>
      </c>
      <c r="M14" s="20">
        <v>3</v>
      </c>
      <c r="N14" s="20">
        <f t="shared" si="7"/>
        <v>24</v>
      </c>
      <c r="O14" s="23" t="str">
        <f t="shared" si="8"/>
        <v>IMPORTANTE</v>
      </c>
      <c r="P14" s="24" t="s">
        <v>126</v>
      </c>
      <c r="Q14" s="20" t="s">
        <v>22</v>
      </c>
      <c r="R14" s="21" t="s">
        <v>22</v>
      </c>
      <c r="S14" s="24" t="s">
        <v>22</v>
      </c>
      <c r="T14" s="26" t="s">
        <v>129</v>
      </c>
      <c r="U14" s="20" t="s">
        <v>145</v>
      </c>
      <c r="V14" s="20">
        <v>1</v>
      </c>
      <c r="W14" s="20">
        <v>1</v>
      </c>
      <c r="X14" s="20">
        <v>1</v>
      </c>
      <c r="Y14" s="24">
        <v>3</v>
      </c>
      <c r="Z14" s="20">
        <f t="shared" si="9"/>
        <v>6</v>
      </c>
      <c r="AA14" s="20">
        <v>1</v>
      </c>
      <c r="AB14" s="20">
        <f t="shared" si="10"/>
        <v>6</v>
      </c>
      <c r="AC14" s="23" t="str">
        <f t="shared" si="11"/>
        <v>TOLERABLE</v>
      </c>
    </row>
    <row r="15" spans="1:29" ht="252" customHeight="1" x14ac:dyDescent="0.35">
      <c r="A15" s="74"/>
      <c r="B15" s="20"/>
      <c r="C15" s="21" t="s">
        <v>177</v>
      </c>
      <c r="D15" s="21" t="s">
        <v>178</v>
      </c>
      <c r="E15" s="20" t="s">
        <v>68</v>
      </c>
      <c r="F15" s="22" t="s">
        <v>95</v>
      </c>
      <c r="G15" s="20" t="s">
        <v>69</v>
      </c>
      <c r="H15" s="20">
        <v>1</v>
      </c>
      <c r="I15" s="20">
        <v>2</v>
      </c>
      <c r="J15" s="20">
        <v>2</v>
      </c>
      <c r="K15" s="20">
        <v>3</v>
      </c>
      <c r="L15" s="20">
        <f t="shared" ref="L15" si="12">H15+I15+J15+K15</f>
        <v>8</v>
      </c>
      <c r="M15" s="20">
        <v>3</v>
      </c>
      <c r="N15" s="20">
        <f t="shared" ref="N15" si="13">L15*M15</f>
        <v>24</v>
      </c>
      <c r="O15" s="23" t="str">
        <f t="shared" ref="O15" si="14">IF(N15&gt;=25,"INTOLERABLE",IF(N15&gt;=17,"IMPORTANTE",IF(N15&gt;=9,"MODERADO",IF(N15&gt;=5,"TOLERABLE","TRIVIAL"))))</f>
        <v>IMPORTANTE</v>
      </c>
      <c r="P15" s="24" t="s">
        <v>65</v>
      </c>
      <c r="Q15" s="20" t="s">
        <v>22</v>
      </c>
      <c r="R15" s="21" t="s">
        <v>22</v>
      </c>
      <c r="S15" s="24" t="s">
        <v>22</v>
      </c>
      <c r="T15" s="26" t="s">
        <v>179</v>
      </c>
      <c r="U15" s="20" t="s">
        <v>180</v>
      </c>
      <c r="V15" s="20">
        <v>1</v>
      </c>
      <c r="W15" s="20">
        <v>1</v>
      </c>
      <c r="X15" s="20">
        <v>1</v>
      </c>
      <c r="Y15" s="24">
        <v>3</v>
      </c>
      <c r="Z15" s="20">
        <f t="shared" si="9"/>
        <v>6</v>
      </c>
      <c r="AA15" s="20">
        <v>2</v>
      </c>
      <c r="AB15" s="20">
        <f t="shared" si="10"/>
        <v>12</v>
      </c>
      <c r="AC15" s="23" t="str">
        <f t="shared" si="11"/>
        <v>MODERADO</v>
      </c>
    </row>
    <row r="16" spans="1:29" ht="252" customHeight="1" x14ac:dyDescent="0.35">
      <c r="A16" s="74"/>
      <c r="B16" s="20">
        <v>104</v>
      </c>
      <c r="C16" s="21" t="s">
        <v>168</v>
      </c>
      <c r="D16" s="21" t="str">
        <f>IFERROR(VLOOKUP(B16,[4]PELIGROS!$B$7:$D$130,3,FALSE),"")</f>
        <v>Caídas a distinto nivel, tropezones, golpes</v>
      </c>
      <c r="E16" s="20" t="s">
        <v>99</v>
      </c>
      <c r="F16" s="22" t="s">
        <v>93</v>
      </c>
      <c r="G16" s="20" t="s">
        <v>69</v>
      </c>
      <c r="H16" s="20">
        <v>1</v>
      </c>
      <c r="I16" s="20">
        <v>2</v>
      </c>
      <c r="J16" s="20">
        <v>2</v>
      </c>
      <c r="K16" s="20">
        <v>3</v>
      </c>
      <c r="L16" s="20">
        <f t="shared" si="6"/>
        <v>8</v>
      </c>
      <c r="M16" s="20">
        <v>2</v>
      </c>
      <c r="N16" s="20">
        <f t="shared" si="7"/>
        <v>16</v>
      </c>
      <c r="O16" s="23" t="str">
        <f t="shared" si="8"/>
        <v>MODERADO</v>
      </c>
      <c r="P16" s="24" t="s">
        <v>65</v>
      </c>
      <c r="Q16" s="20" t="s">
        <v>22</v>
      </c>
      <c r="R16" s="21" t="s">
        <v>22</v>
      </c>
      <c r="S16" s="24" t="s">
        <v>169</v>
      </c>
      <c r="T16" s="26" t="s">
        <v>170</v>
      </c>
      <c r="U16" s="20" t="s">
        <v>125</v>
      </c>
      <c r="V16" s="20">
        <v>1</v>
      </c>
      <c r="W16" s="20">
        <v>1</v>
      </c>
      <c r="X16" s="20">
        <v>1</v>
      </c>
      <c r="Y16" s="24">
        <v>3</v>
      </c>
      <c r="Z16" s="20">
        <f t="shared" si="9"/>
        <v>6</v>
      </c>
      <c r="AA16" s="20">
        <v>1</v>
      </c>
      <c r="AB16" s="20">
        <f t="shared" si="10"/>
        <v>6</v>
      </c>
      <c r="AC16" s="23" t="str">
        <f t="shared" si="11"/>
        <v>TOLERABLE</v>
      </c>
    </row>
    <row r="17" spans="1:29" ht="252" customHeight="1" x14ac:dyDescent="0.35">
      <c r="A17" s="74"/>
      <c r="B17" s="20">
        <v>1110</v>
      </c>
      <c r="C17" s="21" t="str">
        <f>IFERROR(VLOOKUP(B17,[4]PELIGROS!$B$7:$D$130,2,FALSE),"")</f>
        <v>Horario de trabajo nocturno</v>
      </c>
      <c r="D17" s="21" t="str">
        <f>IFERROR(VLOOKUP(B17,[4]PELIGROS!$B$7:$D$130,3,FALSE),"")</f>
        <v>Sueño, perdida de la concentración, desvelos, fatiga</v>
      </c>
      <c r="E17" s="20" t="s">
        <v>99</v>
      </c>
      <c r="F17" s="22" t="s">
        <v>135</v>
      </c>
      <c r="G17" s="20" t="s">
        <v>96</v>
      </c>
      <c r="H17" s="20">
        <v>1</v>
      </c>
      <c r="I17" s="20">
        <v>2</v>
      </c>
      <c r="J17" s="20">
        <v>2</v>
      </c>
      <c r="K17" s="20">
        <v>3</v>
      </c>
      <c r="L17" s="20">
        <f t="shared" si="6"/>
        <v>8</v>
      </c>
      <c r="M17" s="20">
        <v>3</v>
      </c>
      <c r="N17" s="20">
        <f t="shared" si="7"/>
        <v>24</v>
      </c>
      <c r="O17" s="23" t="str">
        <f t="shared" si="8"/>
        <v>IMPORTANTE</v>
      </c>
      <c r="P17" s="24" t="s">
        <v>136</v>
      </c>
      <c r="Q17" s="20" t="s">
        <v>22</v>
      </c>
      <c r="R17" s="21" t="s">
        <v>22</v>
      </c>
      <c r="S17" s="24" t="s">
        <v>137</v>
      </c>
      <c r="T17" s="26" t="s">
        <v>138</v>
      </c>
      <c r="U17" s="20" t="s">
        <v>139</v>
      </c>
      <c r="V17" s="20">
        <v>1</v>
      </c>
      <c r="W17" s="20">
        <v>1</v>
      </c>
      <c r="X17" s="20">
        <v>1</v>
      </c>
      <c r="Y17" s="24">
        <v>3</v>
      </c>
      <c r="Z17" s="20">
        <f t="shared" si="9"/>
        <v>6</v>
      </c>
      <c r="AA17" s="20">
        <v>2</v>
      </c>
      <c r="AB17" s="20">
        <f t="shared" si="10"/>
        <v>12</v>
      </c>
      <c r="AC17" s="23" t="str">
        <f t="shared" si="11"/>
        <v>MODERADO</v>
      </c>
    </row>
    <row r="18" spans="1:29" ht="409.6" customHeight="1" x14ac:dyDescent="0.35">
      <c r="A18" s="74"/>
      <c r="B18" s="20">
        <v>908</v>
      </c>
      <c r="C18" s="21" t="str">
        <f>IFERROR(VLOOKUP(B18,[4]PELIGROS!$B$7:$D$130,2,FALSE),"")</f>
        <v>Virus SARS-CoV-2 (Virus que produce la enfermedad COVID-19)</v>
      </c>
      <c r="D18" s="21" t="str">
        <f>IFERROR(VLOOKUP(B18,[4]PELIGROS!$B$7:$D$130,3,FALSE),"")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20" t="s">
        <v>68</v>
      </c>
      <c r="F18" s="22" t="s">
        <v>98</v>
      </c>
      <c r="G18" s="20" t="s">
        <v>69</v>
      </c>
      <c r="H18" s="21">
        <v>1</v>
      </c>
      <c r="I18" s="21">
        <v>1</v>
      </c>
      <c r="J18" s="21">
        <v>1</v>
      </c>
      <c r="K18" s="20">
        <v>3</v>
      </c>
      <c r="L18" s="20">
        <f t="shared" si="6"/>
        <v>6</v>
      </c>
      <c r="M18" s="21">
        <v>3</v>
      </c>
      <c r="N18" s="20">
        <f t="shared" si="7"/>
        <v>18</v>
      </c>
      <c r="O18" s="23" t="str">
        <f t="shared" si="8"/>
        <v>IMPORTANTE</v>
      </c>
      <c r="P18" s="31" t="s">
        <v>185</v>
      </c>
      <c r="Q18" s="20" t="s">
        <v>22</v>
      </c>
      <c r="R18" s="21" t="s">
        <v>22</v>
      </c>
      <c r="S18" s="24" t="s">
        <v>22</v>
      </c>
      <c r="T18" s="26" t="s">
        <v>124</v>
      </c>
      <c r="U18" s="20" t="s">
        <v>22</v>
      </c>
      <c r="V18" s="21">
        <v>1</v>
      </c>
      <c r="W18" s="21">
        <v>1</v>
      </c>
      <c r="X18" s="21">
        <v>1</v>
      </c>
      <c r="Y18" s="24">
        <v>3</v>
      </c>
      <c r="Z18" s="20">
        <f t="shared" si="9"/>
        <v>6</v>
      </c>
      <c r="AA18" s="21">
        <v>2</v>
      </c>
      <c r="AB18" s="20">
        <f t="shared" si="10"/>
        <v>12</v>
      </c>
      <c r="AC18" s="23" t="str">
        <f t="shared" si="11"/>
        <v>MODERADO</v>
      </c>
    </row>
    <row r="19" spans="1:29" ht="168" customHeight="1" x14ac:dyDescent="0.35">
      <c r="A19" s="74" t="s">
        <v>156</v>
      </c>
      <c r="B19" s="20">
        <v>102</v>
      </c>
      <c r="C19" s="21" t="str">
        <f>IFERROR(VLOOKUP(B19,[4]PELIGROS!$B$7:$D$130,2,FALSE),"")</f>
        <v>Líquidos/emulsiones en el Suelo</v>
      </c>
      <c r="D19" s="21" t="s">
        <v>109</v>
      </c>
      <c r="E19" s="20" t="s">
        <v>99</v>
      </c>
      <c r="F19" s="22" t="s">
        <v>95</v>
      </c>
      <c r="G19" s="20" t="s">
        <v>69</v>
      </c>
      <c r="H19" s="20">
        <v>1</v>
      </c>
      <c r="I19" s="20">
        <v>1</v>
      </c>
      <c r="J19" s="20">
        <v>2</v>
      </c>
      <c r="K19" s="20">
        <v>3</v>
      </c>
      <c r="L19" s="20">
        <f t="shared" si="6"/>
        <v>7</v>
      </c>
      <c r="M19" s="20">
        <v>2</v>
      </c>
      <c r="N19" s="20">
        <f t="shared" si="7"/>
        <v>14</v>
      </c>
      <c r="O19" s="23" t="str">
        <f t="shared" si="8"/>
        <v>MODERADO</v>
      </c>
      <c r="P19" s="31" t="s">
        <v>64</v>
      </c>
      <c r="Q19" s="20" t="s">
        <v>22</v>
      </c>
      <c r="R19" s="21" t="s">
        <v>22</v>
      </c>
      <c r="S19" s="24" t="s">
        <v>22</v>
      </c>
      <c r="T19" s="20" t="s">
        <v>130</v>
      </c>
      <c r="U19" s="20" t="s">
        <v>108</v>
      </c>
      <c r="V19" s="24">
        <v>1</v>
      </c>
      <c r="W19" s="24">
        <v>1</v>
      </c>
      <c r="X19" s="24">
        <v>1</v>
      </c>
      <c r="Y19" s="24">
        <v>3</v>
      </c>
      <c r="Z19" s="20">
        <f t="shared" si="9"/>
        <v>6</v>
      </c>
      <c r="AA19" s="20">
        <v>1</v>
      </c>
      <c r="AB19" s="20">
        <f t="shared" si="10"/>
        <v>6</v>
      </c>
      <c r="AC19" s="23" t="str">
        <f t="shared" si="11"/>
        <v>TOLERABLE</v>
      </c>
    </row>
    <row r="20" spans="1:29" ht="168" customHeight="1" x14ac:dyDescent="0.35">
      <c r="A20" s="74"/>
      <c r="B20" s="20">
        <v>104</v>
      </c>
      <c r="C20" s="21" t="s">
        <v>168</v>
      </c>
      <c r="D20" s="21" t="str">
        <f>IFERROR(VLOOKUP(B20,[4]PELIGROS!$B$7:$D$130,3,FALSE),"")</f>
        <v>Caídas a distinto nivel, tropezones, golpes</v>
      </c>
      <c r="E20" s="20" t="s">
        <v>99</v>
      </c>
      <c r="F20" s="22" t="s">
        <v>93</v>
      </c>
      <c r="G20" s="20" t="s">
        <v>69</v>
      </c>
      <c r="H20" s="20">
        <v>1</v>
      </c>
      <c r="I20" s="20">
        <v>2</v>
      </c>
      <c r="J20" s="20">
        <v>2</v>
      </c>
      <c r="K20" s="20">
        <v>3</v>
      </c>
      <c r="L20" s="20">
        <f t="shared" si="6"/>
        <v>8</v>
      </c>
      <c r="M20" s="20">
        <v>2</v>
      </c>
      <c r="N20" s="20">
        <f t="shared" si="7"/>
        <v>16</v>
      </c>
      <c r="O20" s="23" t="str">
        <f t="shared" si="8"/>
        <v>MODERADO</v>
      </c>
      <c r="P20" s="31" t="s">
        <v>65</v>
      </c>
      <c r="Q20" s="20" t="s">
        <v>22</v>
      </c>
      <c r="R20" s="21" t="s">
        <v>22</v>
      </c>
      <c r="S20" s="20" t="s">
        <v>169</v>
      </c>
      <c r="T20" s="20" t="s">
        <v>170</v>
      </c>
      <c r="U20" s="20" t="s">
        <v>125</v>
      </c>
      <c r="V20" s="24">
        <v>2</v>
      </c>
      <c r="W20" s="24">
        <v>1</v>
      </c>
      <c r="X20" s="24">
        <v>1</v>
      </c>
      <c r="Y20" s="24">
        <v>3</v>
      </c>
      <c r="Z20" s="20">
        <f t="shared" si="9"/>
        <v>7</v>
      </c>
      <c r="AA20" s="20">
        <v>1</v>
      </c>
      <c r="AB20" s="20">
        <f t="shared" si="10"/>
        <v>7</v>
      </c>
      <c r="AC20" s="23" t="str">
        <f t="shared" si="11"/>
        <v>TOLERABLE</v>
      </c>
    </row>
    <row r="21" spans="1:29" ht="168" customHeight="1" x14ac:dyDescent="0.35">
      <c r="A21" s="74"/>
      <c r="B21" s="20">
        <v>106</v>
      </c>
      <c r="C21" s="21" t="str">
        <f>IFERROR(VLOOKUP(B21,[4]PELIGROS!$B$7:$D$130,2,FALSE),"")</f>
        <v>Uso de escaleras fijas</v>
      </c>
      <c r="D21" s="21" t="str">
        <f>IFERROR(VLOOKUP(B21,[4]PELIGROS!$B$7:$D$130,3,FALSE),"")</f>
        <v>Resbalones, caídas a distinto nivel, golpes, fracturas, muerte.</v>
      </c>
      <c r="E21" s="20" t="s">
        <v>68</v>
      </c>
      <c r="F21" s="22" t="s">
        <v>94</v>
      </c>
      <c r="G21" s="20" t="s">
        <v>69</v>
      </c>
      <c r="H21" s="20">
        <v>1</v>
      </c>
      <c r="I21" s="20">
        <v>2</v>
      </c>
      <c r="J21" s="20">
        <v>2</v>
      </c>
      <c r="K21" s="20">
        <v>3</v>
      </c>
      <c r="L21" s="20">
        <f t="shared" ref="L21" si="15">H21+I21+J21+K21</f>
        <v>8</v>
      </c>
      <c r="M21" s="20">
        <v>3</v>
      </c>
      <c r="N21" s="20">
        <f t="shared" ref="N21" si="16">L21*M21</f>
        <v>24</v>
      </c>
      <c r="O21" s="23" t="str">
        <f t="shared" ref="O21" si="17">IF(N21&gt;=25,"INTOLERABLE",IF(N21&gt;=17,"IMPORTANTE",IF(N21&gt;=9,"MODERADO",IF(N21&gt;=5,"TOLERABLE","TRIVIAL"))))</f>
        <v>IMPORTANTE</v>
      </c>
      <c r="P21" s="31" t="s">
        <v>64</v>
      </c>
      <c r="Q21" s="20" t="s">
        <v>22</v>
      </c>
      <c r="R21" s="21" t="s">
        <v>22</v>
      </c>
      <c r="S21" s="20" t="s">
        <v>166</v>
      </c>
      <c r="T21" s="20" t="s">
        <v>167</v>
      </c>
      <c r="U21" s="20" t="s">
        <v>112</v>
      </c>
      <c r="V21" s="24">
        <v>1</v>
      </c>
      <c r="W21" s="24">
        <v>1</v>
      </c>
      <c r="X21" s="24">
        <v>1</v>
      </c>
      <c r="Y21" s="24">
        <v>3</v>
      </c>
      <c r="Z21" s="20">
        <f t="shared" ref="Z21" si="18">V21+W21+X21+Y21</f>
        <v>6</v>
      </c>
      <c r="AA21" s="20">
        <v>2</v>
      </c>
      <c r="AB21" s="20">
        <f t="shared" ref="AB21" si="19">Z21*AA21</f>
        <v>12</v>
      </c>
      <c r="AC21" s="23" t="str">
        <f t="shared" ref="AC21" si="20">IF(AB21&gt;=25,"INTOLERABLE",IF(AB21&gt;=17,"IMPORTANTE",IF(AB21&gt;=9,"MODERADO",IF(AB21&gt;=5,"TOLERABLE","TRIVIAL"))))</f>
        <v>MODERADO</v>
      </c>
    </row>
    <row r="22" spans="1:29" ht="168" customHeight="1" x14ac:dyDescent="0.35">
      <c r="A22" s="74"/>
      <c r="B22" s="20">
        <v>600</v>
      </c>
      <c r="C22" s="21" t="s">
        <v>146</v>
      </c>
      <c r="D22" s="21" t="s">
        <v>147</v>
      </c>
      <c r="E22" s="20" t="s">
        <v>68</v>
      </c>
      <c r="F22" s="22" t="s">
        <v>148</v>
      </c>
      <c r="G22" s="20" t="s">
        <v>69</v>
      </c>
      <c r="H22" s="20">
        <v>1</v>
      </c>
      <c r="I22" s="20">
        <v>2</v>
      </c>
      <c r="J22" s="20">
        <v>2</v>
      </c>
      <c r="K22" s="20">
        <v>3</v>
      </c>
      <c r="L22" s="20">
        <f t="shared" ref="L22" si="21">H22+I22+J22+K22</f>
        <v>8</v>
      </c>
      <c r="M22" s="20">
        <v>3</v>
      </c>
      <c r="N22" s="20">
        <f t="shared" ref="N22" si="22">L22*M22</f>
        <v>24</v>
      </c>
      <c r="O22" s="23" t="str">
        <f t="shared" ref="O22" si="23">IF(N22&gt;=25,"INTOLERABLE",IF(N22&gt;=17,"IMPORTANTE",IF(N22&gt;=9,"MODERADO",IF(N22&gt;=5,"TOLERABLE","TRIVIAL"))))</f>
        <v>IMPORTANTE</v>
      </c>
      <c r="P22" s="31" t="s">
        <v>64</v>
      </c>
      <c r="Q22" s="20" t="s">
        <v>22</v>
      </c>
      <c r="R22" s="21" t="s">
        <v>22</v>
      </c>
      <c r="S22" s="24" t="s">
        <v>176</v>
      </c>
      <c r="T22" s="20" t="s">
        <v>149</v>
      </c>
      <c r="U22" s="24" t="s">
        <v>125</v>
      </c>
      <c r="V22" s="20">
        <v>1</v>
      </c>
      <c r="W22" s="20">
        <v>1</v>
      </c>
      <c r="X22" s="20">
        <v>1</v>
      </c>
      <c r="Y22" s="24">
        <v>3</v>
      </c>
      <c r="Z22" s="20">
        <f t="shared" ref="Z22" si="24">V22+W22+X22+Y22</f>
        <v>6</v>
      </c>
      <c r="AA22" s="20">
        <v>2</v>
      </c>
      <c r="AB22" s="20">
        <f t="shared" ref="AB22" si="25">Z22*AA22</f>
        <v>12</v>
      </c>
      <c r="AC22" s="23" t="str">
        <f t="shared" ref="AC22" si="26">IF(AB22&gt;=25,"INTOLERABLE",IF(AB22&gt;=17,"IMPORTANTE",IF(AB22&gt;=9,"MODERADO",IF(AB22&gt;=5,"TOLERABLE","TRIVIAL"))))</f>
        <v>MODERADO</v>
      </c>
    </row>
    <row r="23" spans="1:29" ht="168" customHeight="1" x14ac:dyDescent="0.35">
      <c r="A23" s="74"/>
      <c r="B23" s="20">
        <v>610</v>
      </c>
      <c r="C23" s="21" t="str">
        <f>IFERROR(VLOOKUP(B23,[4]PELIGROS!$B$7:$D$130,2,FALSE),"")</f>
        <v>Vapor de agua</v>
      </c>
      <c r="D23" s="21" t="str">
        <f>IFERROR(VLOOKUP(B23,[4]PELIGROS!$B$7:$D$130,3,FALSE),"")</f>
        <v>Inhalación de vapor de agua, quemaduras de primer, segundo y tercer grado.</v>
      </c>
      <c r="E23" s="20" t="s">
        <v>68</v>
      </c>
      <c r="F23" s="22" t="s">
        <v>95</v>
      </c>
      <c r="G23" s="20" t="s">
        <v>69</v>
      </c>
      <c r="H23" s="20">
        <v>1</v>
      </c>
      <c r="I23" s="20">
        <v>2</v>
      </c>
      <c r="J23" s="20">
        <v>2</v>
      </c>
      <c r="K23" s="20">
        <v>3</v>
      </c>
      <c r="L23" s="20">
        <f t="shared" si="6"/>
        <v>8</v>
      </c>
      <c r="M23" s="20">
        <v>2</v>
      </c>
      <c r="N23" s="20">
        <f t="shared" si="7"/>
        <v>16</v>
      </c>
      <c r="O23" s="23" t="str">
        <f t="shared" si="8"/>
        <v>MODERADO</v>
      </c>
      <c r="P23" s="31" t="s">
        <v>64</v>
      </c>
      <c r="Q23" s="20" t="s">
        <v>22</v>
      </c>
      <c r="R23" s="21" t="s">
        <v>22</v>
      </c>
      <c r="S23" s="24" t="s">
        <v>22</v>
      </c>
      <c r="T23" s="21" t="s">
        <v>128</v>
      </c>
      <c r="U23" s="20" t="s">
        <v>114</v>
      </c>
      <c r="V23" s="20">
        <v>1</v>
      </c>
      <c r="W23" s="20">
        <v>1</v>
      </c>
      <c r="X23" s="20">
        <v>1</v>
      </c>
      <c r="Y23" s="24">
        <v>3</v>
      </c>
      <c r="Z23" s="20">
        <f t="shared" si="9"/>
        <v>6</v>
      </c>
      <c r="AA23" s="20">
        <v>1</v>
      </c>
      <c r="AB23" s="20">
        <f t="shared" si="10"/>
        <v>6</v>
      </c>
      <c r="AC23" s="23" t="str">
        <f t="shared" si="11"/>
        <v>TOLERABLE</v>
      </c>
    </row>
    <row r="24" spans="1:29" ht="252" customHeight="1" x14ac:dyDescent="0.35">
      <c r="A24" s="74"/>
      <c r="B24" s="20">
        <v>800</v>
      </c>
      <c r="C24" s="21" t="str">
        <f>IFERROR(VLOOKUP(B24,[4]PELIGROS!$B$7:$D$130,2,FALSE),"")</f>
        <v>Ruido debido a máquinas o equipos</v>
      </c>
      <c r="D24" s="21" t="str">
        <f>IFERROR(VLOOKUP(B24,[4]PELIGROS!$B$7:$D$130,3,FALSE),"")</f>
        <v>Exposición continua al ruido, hipoacusia, tensión muscular, estrés, falta de concentración.</v>
      </c>
      <c r="E24" s="20" t="s">
        <v>68</v>
      </c>
      <c r="F24" s="22" t="s">
        <v>95</v>
      </c>
      <c r="G24" s="20" t="s">
        <v>96</v>
      </c>
      <c r="H24" s="20">
        <v>1</v>
      </c>
      <c r="I24" s="20">
        <v>2</v>
      </c>
      <c r="J24" s="20">
        <v>2</v>
      </c>
      <c r="K24" s="20">
        <v>3</v>
      </c>
      <c r="L24" s="20">
        <f t="shared" si="6"/>
        <v>8</v>
      </c>
      <c r="M24" s="20">
        <v>3</v>
      </c>
      <c r="N24" s="20">
        <f t="shared" si="7"/>
        <v>24</v>
      </c>
      <c r="O24" s="23" t="str">
        <f t="shared" si="8"/>
        <v>IMPORTANTE</v>
      </c>
      <c r="P24" s="24" t="s">
        <v>126</v>
      </c>
      <c r="Q24" s="20" t="s">
        <v>22</v>
      </c>
      <c r="R24" s="21" t="s">
        <v>22</v>
      </c>
      <c r="S24" s="24" t="s">
        <v>22</v>
      </c>
      <c r="T24" s="26" t="s">
        <v>129</v>
      </c>
      <c r="U24" s="20" t="s">
        <v>145</v>
      </c>
      <c r="V24" s="20">
        <v>1</v>
      </c>
      <c r="W24" s="20">
        <v>1</v>
      </c>
      <c r="X24" s="20">
        <v>1</v>
      </c>
      <c r="Y24" s="24">
        <v>3</v>
      </c>
      <c r="Z24" s="20">
        <f t="shared" si="9"/>
        <v>6</v>
      </c>
      <c r="AA24" s="20">
        <v>1</v>
      </c>
      <c r="AB24" s="20">
        <f t="shared" si="10"/>
        <v>6</v>
      </c>
      <c r="AC24" s="23" t="str">
        <f t="shared" si="11"/>
        <v>TOLERABLE</v>
      </c>
    </row>
    <row r="25" spans="1:29" ht="252" customHeight="1" x14ac:dyDescent="0.35">
      <c r="A25" s="74"/>
      <c r="B25" s="20">
        <v>400</v>
      </c>
      <c r="C25" s="21" t="s">
        <v>171</v>
      </c>
      <c r="D25" s="21" t="str">
        <f>IFERROR(VLOOKUP(B25,[4]PELIGROS!$B$7:$D$130,3,FALSE),"")</f>
        <v>Exposición a atmosfera con deficiencia de oxígeno, asfixia, intoxicación, desmayo, muerte, incendio y explosión.</v>
      </c>
      <c r="E25" s="20" t="s">
        <v>68</v>
      </c>
      <c r="F25" s="22" t="s">
        <v>93</v>
      </c>
      <c r="G25" s="20" t="s">
        <v>69</v>
      </c>
      <c r="H25" s="20">
        <v>2</v>
      </c>
      <c r="I25" s="20">
        <v>1</v>
      </c>
      <c r="J25" s="20">
        <v>2</v>
      </c>
      <c r="K25" s="20">
        <v>2</v>
      </c>
      <c r="L25" s="20">
        <f t="shared" si="6"/>
        <v>7</v>
      </c>
      <c r="M25" s="20">
        <v>3</v>
      </c>
      <c r="N25" s="20">
        <f t="shared" si="7"/>
        <v>21</v>
      </c>
      <c r="O25" s="23" t="str">
        <f t="shared" si="8"/>
        <v>IMPORTANTE</v>
      </c>
      <c r="P25" s="24" t="s">
        <v>64</v>
      </c>
      <c r="Q25" s="20" t="s">
        <v>22</v>
      </c>
      <c r="R25" s="21" t="s">
        <v>22</v>
      </c>
      <c r="S25" s="24" t="s">
        <v>20</v>
      </c>
      <c r="T25" s="26" t="s">
        <v>172</v>
      </c>
      <c r="U25" s="20" t="s">
        <v>173</v>
      </c>
      <c r="V25" s="20">
        <v>2</v>
      </c>
      <c r="W25" s="20">
        <v>1</v>
      </c>
      <c r="X25" s="20">
        <v>1</v>
      </c>
      <c r="Y25" s="24">
        <v>2</v>
      </c>
      <c r="Z25" s="20">
        <f t="shared" si="9"/>
        <v>6</v>
      </c>
      <c r="AA25" s="20">
        <v>2</v>
      </c>
      <c r="AB25" s="20">
        <f t="shared" si="10"/>
        <v>12</v>
      </c>
      <c r="AC25" s="23" t="str">
        <f t="shared" si="11"/>
        <v>MODERADO</v>
      </c>
    </row>
    <row r="26" spans="1:29" ht="252" customHeight="1" x14ac:dyDescent="0.35">
      <c r="A26" s="74"/>
      <c r="B26" s="20">
        <v>407</v>
      </c>
      <c r="C26" s="21" t="s">
        <v>158</v>
      </c>
      <c r="D26" s="21" t="str">
        <f>IFERROR(VLOOKUP(B26,[4]PELIGROS!$B$7:$D$130,3,FALSE),"")</f>
        <v>Inhalación de polvo, reacciones alérgicas, irritaciones a la vista, daños a la salud.</v>
      </c>
      <c r="E26" s="20" t="s">
        <v>99</v>
      </c>
      <c r="F26" s="22" t="s">
        <v>95</v>
      </c>
      <c r="G26" s="20" t="s">
        <v>96</v>
      </c>
      <c r="H26" s="20">
        <v>1</v>
      </c>
      <c r="I26" s="20">
        <v>2</v>
      </c>
      <c r="J26" s="20">
        <v>2</v>
      </c>
      <c r="K26" s="20">
        <v>2</v>
      </c>
      <c r="L26" s="20">
        <f t="shared" si="6"/>
        <v>7</v>
      </c>
      <c r="M26" s="20">
        <v>3</v>
      </c>
      <c r="N26" s="20">
        <f t="shared" si="7"/>
        <v>21</v>
      </c>
      <c r="O26" s="23" t="str">
        <f t="shared" si="8"/>
        <v>IMPORTANTE</v>
      </c>
      <c r="P26" s="24" t="s">
        <v>157</v>
      </c>
      <c r="Q26" s="20" t="s">
        <v>22</v>
      </c>
      <c r="R26" s="21" t="s">
        <v>22</v>
      </c>
      <c r="S26" s="24" t="s">
        <v>22</v>
      </c>
      <c r="T26" s="26" t="s">
        <v>162</v>
      </c>
      <c r="U26" s="20" t="s">
        <v>159</v>
      </c>
      <c r="V26" s="20">
        <v>1</v>
      </c>
      <c r="W26" s="20">
        <v>1</v>
      </c>
      <c r="X26" s="20">
        <v>1</v>
      </c>
      <c r="Y26" s="24">
        <v>2</v>
      </c>
      <c r="Z26" s="20">
        <f t="shared" si="9"/>
        <v>5</v>
      </c>
      <c r="AA26" s="20">
        <v>2</v>
      </c>
      <c r="AB26" s="20">
        <f t="shared" si="10"/>
        <v>10</v>
      </c>
      <c r="AC26" s="23" t="str">
        <f t="shared" si="11"/>
        <v>MODERADO</v>
      </c>
    </row>
    <row r="27" spans="1:29" ht="409.5" customHeight="1" x14ac:dyDescent="0.35">
      <c r="A27" s="74"/>
      <c r="B27" s="20">
        <v>908</v>
      </c>
      <c r="C27" s="21" t="str">
        <f>IFERROR(VLOOKUP(B27,[4]PELIGROS!$B$7:$D$130,2,FALSE),"")</f>
        <v>Virus SARS-CoV-2 (Virus que produce la enfermedad COVID-19)</v>
      </c>
      <c r="D27" s="21" t="str">
        <f>IFERROR(VLOOKUP(B27,[4]PELIGROS!$B$7:$D$130,3,FALSE),"")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20" t="s">
        <v>68</v>
      </c>
      <c r="F27" s="22" t="s">
        <v>98</v>
      </c>
      <c r="G27" s="20" t="s">
        <v>96</v>
      </c>
      <c r="H27" s="21">
        <v>1</v>
      </c>
      <c r="I27" s="21">
        <v>1</v>
      </c>
      <c r="J27" s="21">
        <v>1</v>
      </c>
      <c r="K27" s="20">
        <v>3</v>
      </c>
      <c r="L27" s="20">
        <f t="shared" si="6"/>
        <v>6</v>
      </c>
      <c r="M27" s="21">
        <v>3</v>
      </c>
      <c r="N27" s="20">
        <f t="shared" si="7"/>
        <v>18</v>
      </c>
      <c r="O27" s="23" t="str">
        <f t="shared" si="8"/>
        <v>IMPORTANTE</v>
      </c>
      <c r="P27" s="31" t="s">
        <v>185</v>
      </c>
      <c r="Q27" s="20" t="s">
        <v>22</v>
      </c>
      <c r="R27" s="21" t="s">
        <v>22</v>
      </c>
      <c r="S27" s="24" t="s">
        <v>22</v>
      </c>
      <c r="T27" s="26" t="s">
        <v>124</v>
      </c>
      <c r="U27" s="20" t="s">
        <v>22</v>
      </c>
      <c r="V27" s="21">
        <v>1</v>
      </c>
      <c r="W27" s="21">
        <v>1</v>
      </c>
      <c r="X27" s="21">
        <v>1</v>
      </c>
      <c r="Y27" s="24">
        <v>3</v>
      </c>
      <c r="Z27" s="20">
        <f t="shared" si="9"/>
        <v>6</v>
      </c>
      <c r="AA27" s="21">
        <v>2</v>
      </c>
      <c r="AB27" s="20">
        <f t="shared" si="10"/>
        <v>12</v>
      </c>
      <c r="AC27" s="23" t="str">
        <f t="shared" si="11"/>
        <v>MODERADO</v>
      </c>
    </row>
    <row r="28" spans="1:29" ht="158" customHeight="1" x14ac:dyDescent="0.35">
      <c r="A28" s="67" t="s">
        <v>174</v>
      </c>
      <c r="B28" s="20">
        <v>101</v>
      </c>
      <c r="C28" s="21" t="str">
        <f>IFERROR(VLOOKUP(B28,[4]PELIGROS!$B$7:$D$130,2,FALSE),"")</f>
        <v>Objetos en el Suelo</v>
      </c>
      <c r="D28" s="21" t="str">
        <f>IFERROR(VLOOKUP(B28,[4]PELIGROS!$B$7:$D$130,3,FALSE),"")</f>
        <v>Caída al mismo nivel, tropesones, golpes, rasmilladuras, daño a la salud</v>
      </c>
      <c r="E28" s="27" t="s">
        <v>68</v>
      </c>
      <c r="F28" s="39" t="s">
        <v>93</v>
      </c>
      <c r="G28" s="27" t="s">
        <v>69</v>
      </c>
      <c r="H28" s="21">
        <v>1</v>
      </c>
      <c r="I28" s="21">
        <v>1</v>
      </c>
      <c r="J28" s="21">
        <v>2</v>
      </c>
      <c r="K28" s="20">
        <v>3</v>
      </c>
      <c r="L28" s="20">
        <f t="shared" ref="L28:L35" si="27">H28+I28+J28+K28</f>
        <v>7</v>
      </c>
      <c r="M28" s="21">
        <v>2</v>
      </c>
      <c r="N28" s="20">
        <f t="shared" ref="N28:N35" si="28">L28*M28</f>
        <v>14</v>
      </c>
      <c r="O28" s="23" t="str">
        <f t="shared" ref="O28:O35" si="29">IF(N28&gt;=25,"INTOLERABLE",IF(N28&gt;=17,"IMPORTANTE",IF(N28&gt;=9,"MODERADO",IF(N28&gt;=5,"TOLERABLE","TRIVIAL"))))</f>
        <v>MODERADO</v>
      </c>
      <c r="P28" s="31" t="s">
        <v>64</v>
      </c>
      <c r="Q28" s="20" t="s">
        <v>22</v>
      </c>
      <c r="R28" s="21" t="s">
        <v>22</v>
      </c>
      <c r="S28" s="24" t="s">
        <v>22</v>
      </c>
      <c r="T28" s="26" t="s">
        <v>132</v>
      </c>
      <c r="U28" s="20" t="s">
        <v>111</v>
      </c>
      <c r="V28" s="21">
        <v>1</v>
      </c>
      <c r="W28" s="21">
        <v>1</v>
      </c>
      <c r="X28" s="21">
        <v>1</v>
      </c>
      <c r="Y28" s="24">
        <v>3</v>
      </c>
      <c r="Z28" s="20">
        <f t="shared" ref="Z28:Z35" si="30">V28+W28+X28+Y28</f>
        <v>6</v>
      </c>
      <c r="AA28" s="21">
        <v>1</v>
      </c>
      <c r="AB28" s="20">
        <f t="shared" ref="AB28:AB35" si="31">Z28*AA28</f>
        <v>6</v>
      </c>
      <c r="AC28" s="23" t="str">
        <f t="shared" ref="AC28:AC35" si="32">IF(AB28&gt;=25,"INTOLERABLE",IF(AB28&gt;=17,"IMPORTANTE",IF(AB28&gt;=9,"MODERADO",IF(AB28&gt;=5,"TOLERABLE","TRIVIAL"))))</f>
        <v>TOLERABLE</v>
      </c>
    </row>
    <row r="29" spans="1:29" ht="158" customHeight="1" x14ac:dyDescent="0.35">
      <c r="A29" s="68"/>
      <c r="B29" s="20">
        <v>102</v>
      </c>
      <c r="C29" s="21" t="str">
        <f>IFERROR(VLOOKUP(B29,[4]PELIGROS!$B$7:$D$130,2,FALSE),"")</f>
        <v>Líquidos/emulsiones en el Suelo</v>
      </c>
      <c r="D29" s="21" t="s">
        <v>109</v>
      </c>
      <c r="E29" s="27" t="s">
        <v>99</v>
      </c>
      <c r="F29" s="39" t="s">
        <v>93</v>
      </c>
      <c r="G29" s="27" t="s">
        <v>69</v>
      </c>
      <c r="H29" s="21">
        <v>1</v>
      </c>
      <c r="I29" s="21">
        <v>1</v>
      </c>
      <c r="J29" s="21">
        <v>2</v>
      </c>
      <c r="K29" s="20">
        <v>3</v>
      </c>
      <c r="L29" s="20">
        <f t="shared" si="27"/>
        <v>7</v>
      </c>
      <c r="M29" s="21">
        <v>2</v>
      </c>
      <c r="N29" s="20">
        <f t="shared" si="28"/>
        <v>14</v>
      </c>
      <c r="O29" s="23" t="str">
        <f t="shared" si="29"/>
        <v>MODERADO</v>
      </c>
      <c r="P29" s="31" t="s">
        <v>64</v>
      </c>
      <c r="Q29" s="20" t="s">
        <v>22</v>
      </c>
      <c r="R29" s="21" t="s">
        <v>22</v>
      </c>
      <c r="S29" s="24" t="s">
        <v>22</v>
      </c>
      <c r="T29" s="26" t="s">
        <v>130</v>
      </c>
      <c r="U29" s="20" t="s">
        <v>108</v>
      </c>
      <c r="V29" s="21">
        <v>1</v>
      </c>
      <c r="W29" s="21">
        <v>1</v>
      </c>
      <c r="X29" s="21">
        <v>1</v>
      </c>
      <c r="Y29" s="24">
        <v>3</v>
      </c>
      <c r="Z29" s="20">
        <f t="shared" si="30"/>
        <v>6</v>
      </c>
      <c r="AA29" s="21">
        <v>1</v>
      </c>
      <c r="AB29" s="20">
        <f t="shared" si="31"/>
        <v>6</v>
      </c>
      <c r="AC29" s="23" t="str">
        <f t="shared" si="32"/>
        <v>TOLERABLE</v>
      </c>
    </row>
    <row r="30" spans="1:29" ht="158" customHeight="1" x14ac:dyDescent="0.35">
      <c r="A30" s="68"/>
      <c r="B30" s="20">
        <v>419</v>
      </c>
      <c r="C30" s="21" t="s">
        <v>175</v>
      </c>
      <c r="D30" s="21" t="str">
        <f>IFERROR(VLOOKUP(B30,[4]PELIGROS!$B$7:$D$130,3,FALSE),"")</f>
        <v>Quemaduras, intoxicación, irritaciones, alergias.</v>
      </c>
      <c r="E30" s="27" t="s">
        <v>68</v>
      </c>
      <c r="F30" s="39" t="s">
        <v>151</v>
      </c>
      <c r="G30" s="27" t="s">
        <v>69</v>
      </c>
      <c r="H30" s="21">
        <v>1</v>
      </c>
      <c r="I30" s="21">
        <v>1</v>
      </c>
      <c r="J30" s="21">
        <v>1</v>
      </c>
      <c r="K30" s="20">
        <v>3</v>
      </c>
      <c r="L30" s="20">
        <f t="shared" si="27"/>
        <v>6</v>
      </c>
      <c r="M30" s="21">
        <v>3</v>
      </c>
      <c r="N30" s="20">
        <f t="shared" si="28"/>
        <v>18</v>
      </c>
      <c r="O30" s="23" t="str">
        <f t="shared" si="29"/>
        <v>IMPORTANTE</v>
      </c>
      <c r="P30" s="31" t="s">
        <v>152</v>
      </c>
      <c r="Q30" s="20" t="s">
        <v>22</v>
      </c>
      <c r="R30" s="21" t="s">
        <v>22</v>
      </c>
      <c r="S30" s="20" t="s">
        <v>22</v>
      </c>
      <c r="T30" s="26" t="s">
        <v>149</v>
      </c>
      <c r="U30" s="20" t="s">
        <v>153</v>
      </c>
      <c r="V30" s="21">
        <v>1</v>
      </c>
      <c r="W30" s="21">
        <v>1</v>
      </c>
      <c r="X30" s="21">
        <v>1</v>
      </c>
      <c r="Y30" s="24">
        <v>3</v>
      </c>
      <c r="Z30" s="20">
        <f t="shared" si="30"/>
        <v>6</v>
      </c>
      <c r="AA30" s="21">
        <v>2</v>
      </c>
      <c r="AB30" s="20">
        <f t="shared" si="31"/>
        <v>12</v>
      </c>
      <c r="AC30" s="23" t="str">
        <f t="shared" si="32"/>
        <v>MODERADO</v>
      </c>
    </row>
    <row r="31" spans="1:29" ht="158" customHeight="1" x14ac:dyDescent="0.35">
      <c r="A31" s="68"/>
      <c r="B31" s="20">
        <v>500</v>
      </c>
      <c r="C31" s="21" t="str">
        <f>IFERROR(VLOOKUP(B31,[4]PELIGROS!$B$7:$D$130,2,FALSE),"")</f>
        <v>Líneas eléctricas/Puntos energizados en Baja Tensión.</v>
      </c>
      <c r="D31" s="21" t="str">
        <f>IFERROR(VLOOKUP(B31,[4]PELIGROS!$B$7:$D$130,3,FALSE),"")</f>
        <v>Contacto con energía eléctrica en baja tensión, electrización, paro respiratorio, paro circulatorio, shock eléctrico, asfixia</v>
      </c>
      <c r="E31" s="27" t="s">
        <v>68</v>
      </c>
      <c r="F31" s="39" t="s">
        <v>97</v>
      </c>
      <c r="G31" s="27" t="s">
        <v>69</v>
      </c>
      <c r="H31" s="21">
        <v>1</v>
      </c>
      <c r="I31" s="21">
        <v>2</v>
      </c>
      <c r="J31" s="21">
        <v>2</v>
      </c>
      <c r="K31" s="20">
        <v>3</v>
      </c>
      <c r="L31" s="20">
        <f t="shared" si="27"/>
        <v>8</v>
      </c>
      <c r="M31" s="21">
        <v>3</v>
      </c>
      <c r="N31" s="20">
        <f t="shared" si="28"/>
        <v>24</v>
      </c>
      <c r="O31" s="23" t="str">
        <f t="shared" si="29"/>
        <v>IMPORTANTE</v>
      </c>
      <c r="P31" s="31" t="s">
        <v>64</v>
      </c>
      <c r="Q31" s="20" t="s">
        <v>22</v>
      </c>
      <c r="R31" s="21" t="s">
        <v>22</v>
      </c>
      <c r="S31" s="24" t="s">
        <v>20</v>
      </c>
      <c r="T31" s="26" t="s">
        <v>127</v>
      </c>
      <c r="U31" s="20" t="s">
        <v>107</v>
      </c>
      <c r="V31" s="21">
        <v>1</v>
      </c>
      <c r="W31" s="21">
        <v>1</v>
      </c>
      <c r="X31" s="21">
        <v>1</v>
      </c>
      <c r="Y31" s="24">
        <v>3</v>
      </c>
      <c r="Z31" s="20">
        <f t="shared" si="30"/>
        <v>6</v>
      </c>
      <c r="AA31" s="21">
        <v>2</v>
      </c>
      <c r="AB31" s="20">
        <f t="shared" si="31"/>
        <v>12</v>
      </c>
      <c r="AC31" s="23" t="str">
        <f t="shared" si="32"/>
        <v>MODERADO</v>
      </c>
    </row>
    <row r="32" spans="1:29" ht="158" customHeight="1" x14ac:dyDescent="0.35">
      <c r="A32" s="68"/>
      <c r="B32" s="20">
        <v>800</v>
      </c>
      <c r="C32" s="21" t="str">
        <f>IFERROR(VLOOKUP(B32,[4]PELIGROS!$B$7:$D$130,2,FALSE),"")</f>
        <v>Ruido debido a máquinas o equipos</v>
      </c>
      <c r="D32" s="21" t="str">
        <f>IFERROR(VLOOKUP(B32,[4]PELIGROS!$B$7:$D$130,3,FALSE),"")</f>
        <v>Exposición continua al ruido, hipoacusia, tensión muscular, estrés, falta de concentración.</v>
      </c>
      <c r="E32" s="27" t="s">
        <v>68</v>
      </c>
      <c r="F32" s="39" t="s">
        <v>95</v>
      </c>
      <c r="G32" s="27" t="s">
        <v>96</v>
      </c>
      <c r="H32" s="21">
        <v>1</v>
      </c>
      <c r="I32" s="21">
        <v>2</v>
      </c>
      <c r="J32" s="21">
        <v>2</v>
      </c>
      <c r="K32" s="20">
        <v>3</v>
      </c>
      <c r="L32" s="20">
        <f t="shared" si="27"/>
        <v>8</v>
      </c>
      <c r="M32" s="21">
        <v>3</v>
      </c>
      <c r="N32" s="20">
        <f t="shared" si="28"/>
        <v>24</v>
      </c>
      <c r="O32" s="23" t="str">
        <f t="shared" si="29"/>
        <v>IMPORTANTE</v>
      </c>
      <c r="P32" s="24" t="s">
        <v>126</v>
      </c>
      <c r="Q32" s="20" t="s">
        <v>22</v>
      </c>
      <c r="R32" s="21" t="s">
        <v>22</v>
      </c>
      <c r="S32" s="24" t="s">
        <v>22</v>
      </c>
      <c r="T32" s="26" t="s">
        <v>129</v>
      </c>
      <c r="U32" s="20" t="s">
        <v>145</v>
      </c>
      <c r="V32" s="21">
        <v>1</v>
      </c>
      <c r="W32" s="21">
        <v>1</v>
      </c>
      <c r="X32" s="21">
        <v>1</v>
      </c>
      <c r="Y32" s="24">
        <v>3</v>
      </c>
      <c r="Z32" s="20">
        <f t="shared" si="30"/>
        <v>6</v>
      </c>
      <c r="AA32" s="21">
        <v>1</v>
      </c>
      <c r="AB32" s="20">
        <f t="shared" si="31"/>
        <v>6</v>
      </c>
      <c r="AC32" s="23" t="str">
        <f t="shared" si="32"/>
        <v>TOLERABLE</v>
      </c>
    </row>
    <row r="33" spans="1:32" ht="158" customHeight="1" x14ac:dyDescent="0.35">
      <c r="A33" s="68"/>
      <c r="B33" s="20">
        <v>1110</v>
      </c>
      <c r="C33" s="21" t="str">
        <f>IFERROR(VLOOKUP(B33,[4]PELIGROS!$B$7:$D$130,2,FALSE),"")</f>
        <v>Horario de trabajo nocturno</v>
      </c>
      <c r="D33" s="21" t="str">
        <f>IFERROR(VLOOKUP(B33,[4]PELIGROS!$B$7:$D$130,3,FALSE),"")</f>
        <v>Sueño, perdida de la concentración, desvelos, fatiga</v>
      </c>
      <c r="E33" s="20" t="s">
        <v>99</v>
      </c>
      <c r="F33" s="22" t="s">
        <v>135</v>
      </c>
      <c r="G33" s="20" t="s">
        <v>96</v>
      </c>
      <c r="H33" s="20">
        <v>1</v>
      </c>
      <c r="I33" s="20">
        <v>2</v>
      </c>
      <c r="J33" s="20">
        <v>2</v>
      </c>
      <c r="K33" s="20">
        <v>3</v>
      </c>
      <c r="L33" s="20">
        <f t="shared" si="27"/>
        <v>8</v>
      </c>
      <c r="M33" s="20">
        <v>3</v>
      </c>
      <c r="N33" s="20">
        <f t="shared" si="28"/>
        <v>24</v>
      </c>
      <c r="O33" s="23" t="str">
        <f t="shared" si="29"/>
        <v>IMPORTANTE</v>
      </c>
      <c r="P33" s="24" t="s">
        <v>136</v>
      </c>
      <c r="Q33" s="20" t="s">
        <v>22</v>
      </c>
      <c r="R33" s="21" t="s">
        <v>22</v>
      </c>
      <c r="S33" s="24" t="s">
        <v>137</v>
      </c>
      <c r="T33" s="26" t="s">
        <v>138</v>
      </c>
      <c r="U33" s="20" t="s">
        <v>139</v>
      </c>
      <c r="V33" s="20">
        <v>1</v>
      </c>
      <c r="W33" s="20">
        <v>1</v>
      </c>
      <c r="X33" s="20">
        <v>1</v>
      </c>
      <c r="Y33" s="24">
        <v>3</v>
      </c>
      <c r="Z33" s="20">
        <f t="shared" si="30"/>
        <v>6</v>
      </c>
      <c r="AA33" s="20">
        <v>2</v>
      </c>
      <c r="AB33" s="20">
        <f t="shared" si="31"/>
        <v>12</v>
      </c>
      <c r="AC33" s="23" t="str">
        <f t="shared" si="32"/>
        <v>MODERADO</v>
      </c>
    </row>
    <row r="34" spans="1:32" ht="375.5" customHeight="1" x14ac:dyDescent="0.35">
      <c r="A34" s="69"/>
      <c r="B34" s="20">
        <v>908</v>
      </c>
      <c r="C34" s="21" t="str">
        <f>IFERROR(VLOOKUP(B34,[4]PELIGROS!$B$7:$D$130,2,FALSE),"")</f>
        <v>Virus SARS-CoV-2 (Virus que produce la enfermedad COVID-19)</v>
      </c>
      <c r="D34" s="21" t="str">
        <f>IFERROR(VLOOKUP(B34,[4]PELIGROS!$B$7:$D$130,3,FALSE),"")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4" s="27" t="s">
        <v>68</v>
      </c>
      <c r="F34" s="39" t="s">
        <v>98</v>
      </c>
      <c r="G34" s="27" t="s">
        <v>96</v>
      </c>
      <c r="H34" s="21">
        <v>1</v>
      </c>
      <c r="I34" s="21">
        <v>1</v>
      </c>
      <c r="J34" s="21">
        <v>1</v>
      </c>
      <c r="K34" s="20">
        <v>3</v>
      </c>
      <c r="L34" s="20">
        <f t="shared" si="27"/>
        <v>6</v>
      </c>
      <c r="M34" s="21">
        <v>3</v>
      </c>
      <c r="N34" s="20">
        <f t="shared" si="28"/>
        <v>18</v>
      </c>
      <c r="O34" s="23" t="str">
        <f t="shared" si="29"/>
        <v>IMPORTANTE</v>
      </c>
      <c r="P34" s="31" t="s">
        <v>185</v>
      </c>
      <c r="Q34" s="20" t="s">
        <v>22</v>
      </c>
      <c r="R34" s="21" t="s">
        <v>22</v>
      </c>
      <c r="S34" s="24" t="s">
        <v>22</v>
      </c>
      <c r="T34" s="26" t="s">
        <v>124</v>
      </c>
      <c r="U34" s="20" t="s">
        <v>22</v>
      </c>
      <c r="V34" s="21">
        <v>1</v>
      </c>
      <c r="W34" s="21">
        <v>1</v>
      </c>
      <c r="X34" s="21">
        <v>1</v>
      </c>
      <c r="Y34" s="24">
        <v>3</v>
      </c>
      <c r="Z34" s="20">
        <f t="shared" si="30"/>
        <v>6</v>
      </c>
      <c r="AA34" s="21">
        <v>2</v>
      </c>
      <c r="AB34" s="20">
        <f t="shared" si="31"/>
        <v>12</v>
      </c>
      <c r="AC34" s="23" t="str">
        <f t="shared" si="32"/>
        <v>MODERADO</v>
      </c>
    </row>
    <row r="35" spans="1:32" ht="154.5" customHeight="1" x14ac:dyDescent="0.35">
      <c r="A35" s="67" t="s">
        <v>122</v>
      </c>
      <c r="B35" s="20" t="s">
        <v>22</v>
      </c>
      <c r="C35" s="21" t="s">
        <v>140</v>
      </c>
      <c r="D35" s="21" t="s">
        <v>141</v>
      </c>
      <c r="E35" s="27" t="s">
        <v>68</v>
      </c>
      <c r="F35" s="39" t="s">
        <v>142</v>
      </c>
      <c r="G35" s="27" t="s">
        <v>69</v>
      </c>
      <c r="H35" s="20">
        <v>1</v>
      </c>
      <c r="I35" s="20">
        <v>2</v>
      </c>
      <c r="J35" s="20">
        <v>2</v>
      </c>
      <c r="K35" s="20">
        <v>2</v>
      </c>
      <c r="L35" s="20">
        <f t="shared" si="27"/>
        <v>7</v>
      </c>
      <c r="M35" s="20">
        <v>3</v>
      </c>
      <c r="N35" s="20">
        <f t="shared" si="28"/>
        <v>21</v>
      </c>
      <c r="O35" s="23" t="str">
        <f t="shared" si="29"/>
        <v>IMPORTANTE</v>
      </c>
      <c r="P35" s="31" t="s">
        <v>119</v>
      </c>
      <c r="Q35" s="20" t="s">
        <v>22</v>
      </c>
      <c r="R35" s="21" t="s">
        <v>22</v>
      </c>
      <c r="S35" s="24" t="s">
        <v>22</v>
      </c>
      <c r="T35" s="20" t="s">
        <v>143</v>
      </c>
      <c r="U35" s="20" t="s">
        <v>22</v>
      </c>
      <c r="V35" s="20">
        <v>1</v>
      </c>
      <c r="W35" s="20">
        <v>1</v>
      </c>
      <c r="X35" s="20">
        <v>1</v>
      </c>
      <c r="Y35" s="24">
        <v>1</v>
      </c>
      <c r="Z35" s="20">
        <f t="shared" si="30"/>
        <v>4</v>
      </c>
      <c r="AA35" s="20">
        <v>3</v>
      </c>
      <c r="AB35" s="20">
        <f t="shared" si="31"/>
        <v>12</v>
      </c>
      <c r="AC35" s="23" t="str">
        <f t="shared" si="32"/>
        <v>MODERADO</v>
      </c>
    </row>
    <row r="36" spans="1:32" ht="154.5" customHeight="1" x14ac:dyDescent="0.35">
      <c r="A36" s="69"/>
      <c r="B36" s="20" t="s">
        <v>22</v>
      </c>
      <c r="C36" s="21" t="s">
        <v>117</v>
      </c>
      <c r="D36" s="21" t="s">
        <v>118</v>
      </c>
      <c r="E36" s="27" t="s">
        <v>68</v>
      </c>
      <c r="F36" s="39" t="s">
        <v>120</v>
      </c>
      <c r="G36" s="27" t="s">
        <v>69</v>
      </c>
      <c r="H36" s="20">
        <v>1</v>
      </c>
      <c r="I36" s="20">
        <v>2</v>
      </c>
      <c r="J36" s="20">
        <v>2</v>
      </c>
      <c r="K36" s="20">
        <v>2</v>
      </c>
      <c r="L36" s="20">
        <f t="shared" ref="L36" si="33">H36+I36+J36+K36</f>
        <v>7</v>
      </c>
      <c r="M36" s="20">
        <v>3</v>
      </c>
      <c r="N36" s="20">
        <f t="shared" ref="N36" si="34">L36*M36</f>
        <v>21</v>
      </c>
      <c r="O36" s="23" t="str">
        <f t="shared" ref="O36" si="35">IF(N36&gt;=25,"INTOLERABLE",IF(N36&gt;=17,"IMPORTANTE",IF(N36&gt;=9,"MODERADO",IF(N36&gt;=5,"TOLERABLE","TRIVIAL"))))</f>
        <v>IMPORTANTE</v>
      </c>
      <c r="P36" s="31" t="s">
        <v>119</v>
      </c>
      <c r="Q36" s="20" t="s">
        <v>22</v>
      </c>
      <c r="R36" s="21" t="s">
        <v>22</v>
      </c>
      <c r="S36" s="24" t="s">
        <v>22</v>
      </c>
      <c r="T36" s="20" t="s">
        <v>121</v>
      </c>
      <c r="U36" s="20" t="s">
        <v>22</v>
      </c>
      <c r="V36" s="20">
        <v>1</v>
      </c>
      <c r="W36" s="20">
        <v>1</v>
      </c>
      <c r="X36" s="20">
        <v>1</v>
      </c>
      <c r="Y36" s="24">
        <v>1</v>
      </c>
      <c r="Z36" s="20">
        <f t="shared" ref="Z36" si="36">V36+W36+X36+Y36</f>
        <v>4</v>
      </c>
      <c r="AA36" s="20">
        <v>3</v>
      </c>
      <c r="AB36" s="20">
        <f t="shared" ref="AB36" si="37">Z36*AA36</f>
        <v>12</v>
      </c>
      <c r="AC36" s="23" t="str">
        <f t="shared" ref="AC36" si="38">IF(AB36&gt;=25,"INTOLERABLE",IF(AB36&gt;=17,"IMPORTANTE",IF(AB36&gt;=9,"MODERADO",IF(AB36&gt;=5,"TOLERABLE","TRIVIAL"))))</f>
        <v>MODERADO</v>
      </c>
    </row>
    <row r="37" spans="1:32" ht="264.75" customHeight="1" x14ac:dyDescent="0.35">
      <c r="A37" s="74" t="s">
        <v>70</v>
      </c>
      <c r="B37" s="21" t="s">
        <v>22</v>
      </c>
      <c r="C37" s="21" t="s">
        <v>71</v>
      </c>
      <c r="D37" s="21" t="s">
        <v>72</v>
      </c>
      <c r="E37" s="28" t="s">
        <v>73</v>
      </c>
      <c r="F37" s="29" t="s">
        <v>74</v>
      </c>
      <c r="G37" s="28" t="s">
        <v>69</v>
      </c>
      <c r="H37" s="20">
        <v>1</v>
      </c>
      <c r="I37" s="20">
        <v>2</v>
      </c>
      <c r="J37" s="20">
        <v>2</v>
      </c>
      <c r="K37" s="21">
        <v>2</v>
      </c>
      <c r="L37" s="20">
        <f t="shared" si="6"/>
        <v>7</v>
      </c>
      <c r="M37" s="20">
        <v>3</v>
      </c>
      <c r="N37" s="20">
        <f t="shared" si="7"/>
        <v>21</v>
      </c>
      <c r="O37" s="23" t="str">
        <f t="shared" si="8"/>
        <v>IMPORTANTE</v>
      </c>
      <c r="P37" s="32" t="s">
        <v>75</v>
      </c>
      <c r="Q37" s="21" t="s">
        <v>22</v>
      </c>
      <c r="R37" s="21" t="s">
        <v>22</v>
      </c>
      <c r="S37" s="21" t="s">
        <v>104</v>
      </c>
      <c r="T37" s="21" t="s">
        <v>133</v>
      </c>
      <c r="U37" s="20" t="s">
        <v>22</v>
      </c>
      <c r="V37" s="20">
        <v>1</v>
      </c>
      <c r="W37" s="20">
        <v>1</v>
      </c>
      <c r="X37" s="20">
        <v>1</v>
      </c>
      <c r="Y37" s="20">
        <v>2</v>
      </c>
      <c r="Z37" s="20">
        <f t="shared" si="9"/>
        <v>5</v>
      </c>
      <c r="AA37" s="20">
        <v>2</v>
      </c>
      <c r="AB37" s="20">
        <f t="shared" si="10"/>
        <v>10</v>
      </c>
      <c r="AC37" s="23" t="str">
        <f t="shared" si="11"/>
        <v>MODERADO</v>
      </c>
    </row>
    <row r="38" spans="1:32" s="30" customFormat="1" ht="151.75" customHeight="1" x14ac:dyDescent="0.3">
      <c r="A38" s="74"/>
      <c r="B38" s="21">
        <v>1200</v>
      </c>
      <c r="C38" s="21" t="str">
        <f>IFERROR(VLOOKUP(B38,[4]PELIGROS!$B$7:$D$130,2,FALSE),"")</f>
        <v>Lluvia intensa</v>
      </c>
      <c r="D38" s="21" t="str">
        <f>IFERROR(VLOOKUP(B38,[4]PELIGROS!$B$7:$D$130,3,FALSE),"")</f>
        <v>Inundación, resbalones, colisión, resfríos.</v>
      </c>
      <c r="E38" s="65" t="s">
        <v>99</v>
      </c>
      <c r="F38" s="75" t="s">
        <v>74</v>
      </c>
      <c r="G38" s="65" t="s">
        <v>69</v>
      </c>
      <c r="H38" s="20">
        <v>1</v>
      </c>
      <c r="I38" s="20">
        <v>2</v>
      </c>
      <c r="J38" s="20">
        <v>2</v>
      </c>
      <c r="K38" s="21">
        <v>2</v>
      </c>
      <c r="L38" s="21">
        <f t="shared" si="6"/>
        <v>7</v>
      </c>
      <c r="M38" s="20">
        <v>1</v>
      </c>
      <c r="N38" s="21">
        <f t="shared" si="7"/>
        <v>7</v>
      </c>
      <c r="O38" s="23" t="str">
        <f t="shared" si="8"/>
        <v>TOLERABLE</v>
      </c>
      <c r="P38" s="31" t="s">
        <v>64</v>
      </c>
      <c r="Q38" s="24" t="s">
        <v>22</v>
      </c>
      <c r="R38" s="21" t="s">
        <v>22</v>
      </c>
      <c r="S38" s="21" t="s">
        <v>22</v>
      </c>
      <c r="T38" s="20" t="s">
        <v>134</v>
      </c>
      <c r="U38" s="20" t="s">
        <v>110</v>
      </c>
      <c r="V38" s="21">
        <v>1</v>
      </c>
      <c r="W38" s="21">
        <v>1</v>
      </c>
      <c r="X38" s="21">
        <v>1</v>
      </c>
      <c r="Y38" s="21">
        <v>2</v>
      </c>
      <c r="Z38" s="21">
        <f t="shared" si="9"/>
        <v>5</v>
      </c>
      <c r="AA38" s="21">
        <v>1</v>
      </c>
      <c r="AB38" s="21">
        <f t="shared" si="10"/>
        <v>5</v>
      </c>
      <c r="AC38" s="23" t="str">
        <f t="shared" si="11"/>
        <v>TOLERABLE</v>
      </c>
    </row>
    <row r="39" spans="1:32" s="30" customFormat="1" ht="100" customHeight="1" x14ac:dyDescent="0.3">
      <c r="A39" s="74"/>
      <c r="B39" s="21">
        <v>1202</v>
      </c>
      <c r="C39" s="21" t="str">
        <f>IFERROR(VLOOKUP(B39,[4]PELIGROS!$B$7:$D$130,2,FALSE),"")</f>
        <v>Tormenta Eléctrica</v>
      </c>
      <c r="D39" s="21" t="str">
        <f>IFERROR(VLOOKUP(B39,[4]PELIGROS!$B$7:$D$130,3,FALSE),"")</f>
        <v>Exposición a descarga eléctrica, electrización, electrocución, incendios</v>
      </c>
      <c r="E39" s="66"/>
      <c r="F39" s="76"/>
      <c r="G39" s="78"/>
      <c r="H39" s="20">
        <v>1</v>
      </c>
      <c r="I39" s="20">
        <v>2</v>
      </c>
      <c r="J39" s="20">
        <v>2</v>
      </c>
      <c r="K39" s="21">
        <v>1</v>
      </c>
      <c r="L39" s="21">
        <f t="shared" si="6"/>
        <v>6</v>
      </c>
      <c r="M39" s="20">
        <v>3</v>
      </c>
      <c r="N39" s="21">
        <f t="shared" si="7"/>
        <v>18</v>
      </c>
      <c r="O39" s="23" t="str">
        <f t="shared" si="8"/>
        <v>IMPORTANTE</v>
      </c>
      <c r="P39" s="31" t="s">
        <v>64</v>
      </c>
      <c r="Q39" s="24" t="s">
        <v>22</v>
      </c>
      <c r="R39" s="21" t="s">
        <v>22</v>
      </c>
      <c r="S39" s="21" t="s">
        <v>105</v>
      </c>
      <c r="T39" s="20" t="s">
        <v>131</v>
      </c>
      <c r="U39" s="20" t="s">
        <v>113</v>
      </c>
      <c r="V39" s="21">
        <v>1</v>
      </c>
      <c r="W39" s="21">
        <v>1</v>
      </c>
      <c r="X39" s="21">
        <v>1</v>
      </c>
      <c r="Y39" s="21">
        <v>1</v>
      </c>
      <c r="Z39" s="21">
        <f t="shared" si="9"/>
        <v>4</v>
      </c>
      <c r="AA39" s="21">
        <v>2</v>
      </c>
      <c r="AB39" s="21">
        <f t="shared" si="10"/>
        <v>8</v>
      </c>
      <c r="AC39" s="23" t="str">
        <f t="shared" si="11"/>
        <v>TOLERABLE</v>
      </c>
    </row>
    <row r="40" spans="1:32" s="30" customFormat="1" ht="100" customHeight="1" x14ac:dyDescent="0.3">
      <c r="A40" s="74"/>
      <c r="B40" s="21">
        <v>1203</v>
      </c>
      <c r="C40" s="21" t="str">
        <f>IFERROR(VLOOKUP(B40,[4]PELIGROS!$B$7:$D$130,2,FALSE),"")</f>
        <v>Sismos</v>
      </c>
      <c r="D40" s="21" t="str">
        <f>IFERROR(VLOOKUP(B40,[4]PELIGROS!$B$7:$D$130,3,FALSE),"")</f>
        <v>Caída del personal/colapso de estructuras, golpes, aplastamiento, muerte</v>
      </c>
      <c r="E40" s="21" t="s">
        <v>73</v>
      </c>
      <c r="F40" s="77"/>
      <c r="G40" s="66"/>
      <c r="H40" s="20">
        <v>1</v>
      </c>
      <c r="I40" s="20">
        <v>2</v>
      </c>
      <c r="J40" s="20">
        <v>2</v>
      </c>
      <c r="K40" s="21">
        <v>1</v>
      </c>
      <c r="L40" s="21">
        <f t="shared" si="6"/>
        <v>6</v>
      </c>
      <c r="M40" s="20">
        <v>3</v>
      </c>
      <c r="N40" s="21">
        <f t="shared" si="7"/>
        <v>18</v>
      </c>
      <c r="O40" s="23" t="str">
        <f t="shared" si="8"/>
        <v>IMPORTANTE</v>
      </c>
      <c r="P40" s="31" t="s">
        <v>64</v>
      </c>
      <c r="Q40" s="24" t="s">
        <v>22</v>
      </c>
      <c r="R40" s="21" t="s">
        <v>22</v>
      </c>
      <c r="S40" s="21" t="s">
        <v>22</v>
      </c>
      <c r="T40" s="20" t="s">
        <v>131</v>
      </c>
      <c r="U40" s="20" t="s">
        <v>112</v>
      </c>
      <c r="V40" s="20">
        <v>1</v>
      </c>
      <c r="W40" s="20">
        <v>1</v>
      </c>
      <c r="X40" s="20">
        <v>1</v>
      </c>
      <c r="Y40" s="21">
        <v>1</v>
      </c>
      <c r="Z40" s="21">
        <f t="shared" si="9"/>
        <v>4</v>
      </c>
      <c r="AA40" s="20">
        <v>2</v>
      </c>
      <c r="AB40" s="21">
        <f t="shared" si="10"/>
        <v>8</v>
      </c>
      <c r="AC40" s="23" t="str">
        <f t="shared" si="11"/>
        <v>TOLERABLE</v>
      </c>
    </row>
    <row r="41" spans="1:32" s="4" customForma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9"/>
      <c r="P41" s="33"/>
      <c r="Q41" s="10"/>
      <c r="R41" s="10"/>
      <c r="S41" s="10"/>
      <c r="T41" s="5"/>
      <c r="U41" s="5"/>
      <c r="V41" s="5"/>
      <c r="W41" s="5"/>
      <c r="X41" s="5"/>
      <c r="Y41" s="5"/>
      <c r="Z41" s="5"/>
      <c r="AA41" s="5"/>
      <c r="AB41" s="5"/>
      <c r="AC41" s="9"/>
      <c r="AD41" s="5"/>
      <c r="AE41" s="5"/>
      <c r="AF41" s="11"/>
    </row>
    <row r="42" spans="1:32" s="13" customFormat="1" ht="34" customHeight="1" x14ac:dyDescent="0.3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12"/>
      <c r="T42" s="12"/>
      <c r="V42" s="14"/>
      <c r="W42" s="14"/>
      <c r="X42" s="14"/>
      <c r="Y42" s="14"/>
      <c r="Z42" s="14"/>
      <c r="AA42" s="14"/>
      <c r="AB42" s="14"/>
      <c r="AC42" s="14"/>
    </row>
    <row r="43" spans="1:32" ht="90" customHeight="1" x14ac:dyDescent="0.35">
      <c r="A43" s="72" t="s">
        <v>76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1:32" x14ac:dyDescent="0.35">
      <c r="K44" s="15"/>
    </row>
    <row r="45" spans="1:32" s="42" customFormat="1" ht="31.5" customHeight="1" x14ac:dyDescent="0.45">
      <c r="C45" s="92" t="s">
        <v>23</v>
      </c>
      <c r="D45" s="92" t="s">
        <v>24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R45" s="93" t="s">
        <v>23</v>
      </c>
      <c r="S45" s="93" t="s">
        <v>25</v>
      </c>
      <c r="T45" s="93" t="s">
        <v>26</v>
      </c>
      <c r="Y45" s="102" t="s">
        <v>26</v>
      </c>
      <c r="Z45" s="103"/>
      <c r="AA45" s="103"/>
      <c r="AB45" s="103"/>
      <c r="AC45" s="104"/>
    </row>
    <row r="46" spans="1:32" s="42" customFormat="1" ht="63" customHeight="1" x14ac:dyDescent="0.45">
      <c r="A46" s="43"/>
      <c r="B46" s="43"/>
      <c r="C46" s="92"/>
      <c r="D46" s="44" t="s">
        <v>27</v>
      </c>
      <c r="E46" s="92" t="s">
        <v>28</v>
      </c>
      <c r="F46" s="92"/>
      <c r="G46" s="92"/>
      <c r="H46" s="92"/>
      <c r="I46" s="92"/>
      <c r="J46" s="89" t="s">
        <v>29</v>
      </c>
      <c r="K46" s="90"/>
      <c r="L46" s="90"/>
      <c r="M46" s="90"/>
      <c r="N46" s="91"/>
      <c r="O46" s="92" t="s">
        <v>30</v>
      </c>
      <c r="P46" s="92"/>
      <c r="R46" s="93"/>
      <c r="S46" s="93"/>
      <c r="T46" s="93"/>
      <c r="U46" s="43"/>
      <c r="Y46" s="79" t="s">
        <v>31</v>
      </c>
      <c r="Z46" s="79"/>
      <c r="AA46" s="79" t="s">
        <v>32</v>
      </c>
      <c r="AB46" s="79"/>
      <c r="AC46" s="45" t="s">
        <v>33</v>
      </c>
    </row>
    <row r="47" spans="1:32" s="42" customFormat="1" ht="31.5" customHeight="1" x14ac:dyDescent="0.45">
      <c r="A47" s="46"/>
      <c r="B47" s="46"/>
      <c r="C47" s="70">
        <v>1</v>
      </c>
      <c r="D47" s="61" t="s">
        <v>34</v>
      </c>
      <c r="E47" s="71" t="s">
        <v>35</v>
      </c>
      <c r="F47" s="71"/>
      <c r="G47" s="71"/>
      <c r="H47" s="71"/>
      <c r="I47" s="71"/>
      <c r="J47" s="83" t="s">
        <v>36</v>
      </c>
      <c r="K47" s="84"/>
      <c r="L47" s="84"/>
      <c r="M47" s="84"/>
      <c r="N47" s="85"/>
      <c r="O47" s="80" t="s">
        <v>37</v>
      </c>
      <c r="P47" s="81"/>
      <c r="R47" s="70">
        <v>1</v>
      </c>
      <c r="S47" s="71" t="s">
        <v>38</v>
      </c>
      <c r="T47" s="47" t="s">
        <v>39</v>
      </c>
      <c r="U47" s="46"/>
      <c r="V47" s="82" t="s">
        <v>24</v>
      </c>
      <c r="W47" s="79" t="s">
        <v>40</v>
      </c>
      <c r="X47" s="79"/>
      <c r="Y47" s="100" t="s">
        <v>41</v>
      </c>
      <c r="Z47" s="100"/>
      <c r="AA47" s="100" t="s">
        <v>77</v>
      </c>
      <c r="AB47" s="100"/>
      <c r="AC47" s="98" t="s">
        <v>78</v>
      </c>
    </row>
    <row r="48" spans="1:32" s="42" customFormat="1" ht="31.5" customHeight="1" x14ac:dyDescent="0.45">
      <c r="A48" s="46"/>
      <c r="B48" s="46"/>
      <c r="C48" s="70"/>
      <c r="D48" s="61"/>
      <c r="E48" s="71"/>
      <c r="F48" s="71"/>
      <c r="G48" s="71"/>
      <c r="H48" s="71"/>
      <c r="I48" s="71"/>
      <c r="J48" s="86"/>
      <c r="K48" s="87"/>
      <c r="L48" s="87"/>
      <c r="M48" s="87"/>
      <c r="N48" s="88"/>
      <c r="O48" s="80" t="s">
        <v>42</v>
      </c>
      <c r="P48" s="81"/>
      <c r="R48" s="70"/>
      <c r="S48" s="71"/>
      <c r="T48" s="47" t="s">
        <v>43</v>
      </c>
      <c r="U48" s="46"/>
      <c r="V48" s="82"/>
      <c r="W48" s="79"/>
      <c r="X48" s="79"/>
      <c r="Y48" s="100"/>
      <c r="Z48" s="100"/>
      <c r="AA48" s="100"/>
      <c r="AB48" s="100"/>
      <c r="AC48" s="99"/>
      <c r="AD48" s="48"/>
    </row>
    <row r="49" spans="1:30" s="42" customFormat="1" ht="31.5" customHeight="1" x14ac:dyDescent="0.45">
      <c r="A49" s="46"/>
      <c r="B49" s="46"/>
      <c r="C49" s="70">
        <v>2</v>
      </c>
      <c r="D49" s="61" t="s">
        <v>44</v>
      </c>
      <c r="E49" s="71" t="s">
        <v>45</v>
      </c>
      <c r="F49" s="71"/>
      <c r="G49" s="71"/>
      <c r="H49" s="71"/>
      <c r="I49" s="71"/>
      <c r="J49" s="83" t="s">
        <v>46</v>
      </c>
      <c r="K49" s="84"/>
      <c r="L49" s="84"/>
      <c r="M49" s="84"/>
      <c r="N49" s="85"/>
      <c r="O49" s="80" t="s">
        <v>47</v>
      </c>
      <c r="P49" s="81"/>
      <c r="R49" s="70">
        <v>2</v>
      </c>
      <c r="S49" s="71" t="s">
        <v>48</v>
      </c>
      <c r="T49" s="47" t="s">
        <v>49</v>
      </c>
      <c r="U49" s="46"/>
      <c r="V49" s="82"/>
      <c r="W49" s="79" t="s">
        <v>50</v>
      </c>
      <c r="X49" s="79"/>
      <c r="Y49" s="100" t="s">
        <v>79</v>
      </c>
      <c r="Z49" s="100"/>
      <c r="AA49" s="101" t="s">
        <v>51</v>
      </c>
      <c r="AB49" s="101"/>
      <c r="AC49" s="95" t="s">
        <v>80</v>
      </c>
    </row>
    <row r="50" spans="1:30" s="42" customFormat="1" ht="31.5" customHeight="1" x14ac:dyDescent="0.45">
      <c r="A50" s="46"/>
      <c r="B50" s="46"/>
      <c r="C50" s="70"/>
      <c r="D50" s="61"/>
      <c r="E50" s="71"/>
      <c r="F50" s="71"/>
      <c r="G50" s="71"/>
      <c r="H50" s="71"/>
      <c r="I50" s="71"/>
      <c r="J50" s="86"/>
      <c r="K50" s="87"/>
      <c r="L50" s="87"/>
      <c r="M50" s="87"/>
      <c r="N50" s="88"/>
      <c r="O50" s="80" t="s">
        <v>52</v>
      </c>
      <c r="P50" s="81"/>
      <c r="R50" s="70"/>
      <c r="S50" s="71"/>
      <c r="T50" s="47" t="s">
        <v>53</v>
      </c>
      <c r="U50" s="46"/>
      <c r="V50" s="82"/>
      <c r="W50" s="79"/>
      <c r="X50" s="79"/>
      <c r="Y50" s="100"/>
      <c r="Z50" s="100"/>
      <c r="AA50" s="101"/>
      <c r="AB50" s="101"/>
      <c r="AC50" s="96"/>
    </row>
    <row r="51" spans="1:30" s="42" customFormat="1" ht="31.5" customHeight="1" x14ac:dyDescent="0.45">
      <c r="A51" s="46"/>
      <c r="B51" s="46"/>
      <c r="C51" s="70">
        <v>3</v>
      </c>
      <c r="D51" s="61" t="s">
        <v>54</v>
      </c>
      <c r="E51" s="71" t="s">
        <v>55</v>
      </c>
      <c r="F51" s="71"/>
      <c r="G51" s="71"/>
      <c r="H51" s="71"/>
      <c r="I51" s="71"/>
      <c r="J51" s="83" t="s">
        <v>56</v>
      </c>
      <c r="K51" s="84"/>
      <c r="L51" s="84"/>
      <c r="M51" s="84"/>
      <c r="N51" s="85"/>
      <c r="O51" s="80" t="s">
        <v>57</v>
      </c>
      <c r="P51" s="81"/>
      <c r="R51" s="70">
        <v>3</v>
      </c>
      <c r="S51" s="71" t="s">
        <v>58</v>
      </c>
      <c r="T51" s="47" t="s">
        <v>59</v>
      </c>
      <c r="U51" s="46"/>
      <c r="V51" s="82"/>
      <c r="W51" s="79" t="s">
        <v>60</v>
      </c>
      <c r="X51" s="79"/>
      <c r="Y51" s="101" t="s">
        <v>51</v>
      </c>
      <c r="Z51" s="101"/>
      <c r="AA51" s="94" t="s">
        <v>81</v>
      </c>
      <c r="AB51" s="94"/>
      <c r="AC51" s="95" t="s">
        <v>82</v>
      </c>
    </row>
    <row r="52" spans="1:30" s="42" customFormat="1" ht="31.5" customHeight="1" x14ac:dyDescent="0.45">
      <c r="A52" s="46"/>
      <c r="B52" s="46"/>
      <c r="C52" s="70"/>
      <c r="D52" s="61" t="s">
        <v>61</v>
      </c>
      <c r="E52" s="71"/>
      <c r="F52" s="71"/>
      <c r="G52" s="71"/>
      <c r="H52" s="71"/>
      <c r="I52" s="71"/>
      <c r="J52" s="86"/>
      <c r="K52" s="87"/>
      <c r="L52" s="87"/>
      <c r="M52" s="87"/>
      <c r="N52" s="88"/>
      <c r="O52" s="80" t="s">
        <v>62</v>
      </c>
      <c r="P52" s="81"/>
      <c r="R52" s="70"/>
      <c r="S52" s="71"/>
      <c r="T52" s="47" t="s">
        <v>63</v>
      </c>
      <c r="U52" s="46"/>
      <c r="V52" s="82"/>
      <c r="W52" s="79"/>
      <c r="X52" s="79"/>
      <c r="Y52" s="101"/>
      <c r="Z52" s="101"/>
      <c r="AA52" s="94"/>
      <c r="AB52" s="94"/>
      <c r="AC52" s="96"/>
    </row>
    <row r="53" spans="1:30" ht="14.5" customHeight="1" x14ac:dyDescent="0.35">
      <c r="A53" s="6"/>
      <c r="B53" s="5"/>
      <c r="C53" s="5"/>
      <c r="D53" s="5"/>
      <c r="E53" s="6"/>
      <c r="F53" s="6"/>
      <c r="H53" s="6"/>
      <c r="I53" s="6"/>
      <c r="J53" s="6"/>
      <c r="K53" s="6"/>
      <c r="L53" s="6"/>
      <c r="M53" s="6"/>
      <c r="N53" s="6"/>
      <c r="O53" s="7"/>
      <c r="P53" s="35"/>
      <c r="R53" s="6"/>
      <c r="S53" s="8"/>
      <c r="T53" s="6"/>
      <c r="U53" s="5"/>
      <c r="V53" s="6"/>
      <c r="W53" s="6"/>
      <c r="X53" s="6"/>
      <c r="Y53" s="6"/>
      <c r="Z53" s="6"/>
      <c r="AA53" s="6"/>
      <c r="AB53" s="6"/>
      <c r="AC53" s="7"/>
    </row>
    <row r="54" spans="1:30" x14ac:dyDescent="0.35">
      <c r="T54" s="1"/>
      <c r="U54" s="3"/>
      <c r="V54" s="1"/>
      <c r="AD54" s="4"/>
    </row>
    <row r="55" spans="1:30" ht="11.15" customHeight="1" x14ac:dyDescent="0.35"/>
    <row r="56" spans="1:30" hidden="1" x14ac:dyDescent="0.35">
      <c r="K56" s="15"/>
    </row>
    <row r="57" spans="1:30" hidden="1" x14ac:dyDescent="0.35">
      <c r="K57" s="15"/>
    </row>
    <row r="58" spans="1:30" hidden="1" x14ac:dyDescent="0.35">
      <c r="K58" s="15"/>
    </row>
    <row r="59" spans="1:30" hidden="1" x14ac:dyDescent="0.35">
      <c r="K59" s="15"/>
    </row>
    <row r="60" spans="1:30" x14ac:dyDescent="0.35">
      <c r="B60" s="5"/>
    </row>
    <row r="61" spans="1:30" ht="109.5" customHeight="1" x14ac:dyDescent="0.4">
      <c r="C61" s="123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5"/>
      <c r="P61" s="36"/>
      <c r="Q61" s="123"/>
      <c r="R61" s="124"/>
      <c r="S61" s="124"/>
      <c r="T61" s="125"/>
      <c r="U61" s="114">
        <v>45680</v>
      </c>
      <c r="V61" s="115"/>
      <c r="W61" s="116"/>
    </row>
    <row r="62" spans="1:30" ht="109.5" customHeight="1" x14ac:dyDescent="0.35">
      <c r="C62" s="120" t="s">
        <v>181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2"/>
      <c r="P62" s="40" t="s">
        <v>182</v>
      </c>
      <c r="Q62" s="120" t="s">
        <v>183</v>
      </c>
      <c r="R62" s="121"/>
      <c r="S62" s="121"/>
      <c r="T62" s="122"/>
      <c r="U62" s="117"/>
      <c r="V62" s="118"/>
      <c r="W62" s="119"/>
      <c r="AD62" s="4"/>
    </row>
    <row r="63" spans="1:30" ht="20" x14ac:dyDescent="0.35">
      <c r="C63" s="110" t="s">
        <v>67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41" t="s">
        <v>116</v>
      </c>
      <c r="Q63" s="112" t="s">
        <v>115</v>
      </c>
      <c r="R63" s="112"/>
      <c r="S63" s="112"/>
      <c r="T63" s="113"/>
      <c r="U63" s="111" t="s">
        <v>83</v>
      </c>
      <c r="V63" s="112"/>
      <c r="W63" s="113"/>
    </row>
  </sheetData>
  <mergeCells count="87">
    <mergeCell ref="A1:A2"/>
    <mergeCell ref="C63:O63"/>
    <mergeCell ref="U63:W63"/>
    <mergeCell ref="U61:W62"/>
    <mergeCell ref="C62:O62"/>
    <mergeCell ref="C61:O61"/>
    <mergeCell ref="Q62:T62"/>
    <mergeCell ref="Q61:T61"/>
    <mergeCell ref="Q63:T63"/>
    <mergeCell ref="C1:U2"/>
    <mergeCell ref="V1:Z1"/>
    <mergeCell ref="R49:R50"/>
    <mergeCell ref="S49:S50"/>
    <mergeCell ref="Y49:Z50"/>
    <mergeCell ref="Y51:Z52"/>
    <mergeCell ref="C45:C46"/>
    <mergeCell ref="AA51:AB52"/>
    <mergeCell ref="AC51:AC52"/>
    <mergeCell ref="AA1:AC1"/>
    <mergeCell ref="V2:Z2"/>
    <mergeCell ref="AA2:AC2"/>
    <mergeCell ref="AC47:AC48"/>
    <mergeCell ref="Y47:Z48"/>
    <mergeCell ref="AA47:AB48"/>
    <mergeCell ref="AA49:AB50"/>
    <mergeCell ref="AC49:AC50"/>
    <mergeCell ref="Y45:AC45"/>
    <mergeCell ref="W51:X52"/>
    <mergeCell ref="C3:AC3"/>
    <mergeCell ref="C4:K4"/>
    <mergeCell ref="L4:O4"/>
    <mergeCell ref="E46:I46"/>
    <mergeCell ref="J46:N46"/>
    <mergeCell ref="O46:P46"/>
    <mergeCell ref="Y46:Z46"/>
    <mergeCell ref="AA46:AB46"/>
    <mergeCell ref="R45:R46"/>
    <mergeCell ref="S45:S46"/>
    <mergeCell ref="D45:P45"/>
    <mergeCell ref="T45:T46"/>
    <mergeCell ref="R47:R48"/>
    <mergeCell ref="J51:N52"/>
    <mergeCell ref="O51:P51"/>
    <mergeCell ref="R51:R52"/>
    <mergeCell ref="O52:P52"/>
    <mergeCell ref="W47:X48"/>
    <mergeCell ref="O47:P47"/>
    <mergeCell ref="C47:C48"/>
    <mergeCell ref="C49:C50"/>
    <mergeCell ref="O49:P49"/>
    <mergeCell ref="W49:X50"/>
    <mergeCell ref="O50:P50"/>
    <mergeCell ref="V47:V52"/>
    <mergeCell ref="D47:D48"/>
    <mergeCell ref="E47:I48"/>
    <mergeCell ref="J47:N48"/>
    <mergeCell ref="D49:D50"/>
    <mergeCell ref="E49:I50"/>
    <mergeCell ref="J49:N50"/>
    <mergeCell ref="S47:S48"/>
    <mergeCell ref="O48:P48"/>
    <mergeCell ref="D51:D52"/>
    <mergeCell ref="A5:D5"/>
    <mergeCell ref="E38:E39"/>
    <mergeCell ref="F5:F6"/>
    <mergeCell ref="A28:A34"/>
    <mergeCell ref="C51:C52"/>
    <mergeCell ref="E51:I52"/>
    <mergeCell ref="A43:T43"/>
    <mergeCell ref="A42:R42"/>
    <mergeCell ref="A7:A18"/>
    <mergeCell ref="A19:A27"/>
    <mergeCell ref="F38:F40"/>
    <mergeCell ref="G38:G40"/>
    <mergeCell ref="A37:A40"/>
    <mergeCell ref="A35:A36"/>
    <mergeCell ref="S51:S52"/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</mergeCells>
  <conditionalFormatting sqref="O7:O40 AC7:AC40 AE41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41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NOT(ISERROR(SEARCH("IMPORTANTE",O41)))</formula>
    </cfRule>
    <cfRule type="beginsWith" dxfId="65" priority="2400" operator="beginsWith" text="INTOLERABLE">
      <formula>LEFT(O41,LEN("INTOLERABLE"))="INTOLERABLE"</formula>
    </cfRule>
    <cfRule type="containsText" dxfId="64" priority="2399" operator="containsText" text="IMPORTANTE">
      <formula>NOT(ISERROR(SEARCH("IMPORTANTE",O41)))</formula>
    </cfRule>
    <cfRule type="containsText" dxfId="63" priority="2398" operator="containsText" text="MODERADO">
      <formula>NOT(ISERROR(SEARCH("MODERADO",O41)))</formula>
    </cfRule>
    <cfRule type="beginsWith" dxfId="62" priority="2397" operator="beginsWith" text="TOLERABLE">
      <formula>LEFT(O41,LEN("TOLERABLE"))="TOLERABLE"</formula>
    </cfRule>
    <cfRule type="containsText" dxfId="61" priority="2396" operator="containsText" text="TRIVIAL">
      <formula>NOT(ISERROR(SEARCH("TRIVIAL",O41)))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NOT(ISERROR(SEARCH("TOLERABLE",O41)))</formula>
    </cfRule>
    <cfRule type="containsText" dxfId="59" priority="2419" operator="containsText" text="MODERADO">
      <formula>NOT(ISERROR(SEARCH("MODERADO",O41)))</formula>
    </cfRule>
    <cfRule type="containsText" dxfId="58" priority="2418" operator="containsText" text="IMPORTANTE">
      <formula>NOT(ISERROR(SEARCH("IMPORTANTE",O41)))</formula>
    </cfRule>
    <cfRule type="containsText" dxfId="57" priority="2417" operator="containsText" text="INTOLERABLE">
      <formula>NOT(ISERROR(SEARCH("INTOLERABLE",O41)))</formula>
    </cfRule>
    <cfRule type="containsText" dxfId="56" priority="2416" operator="containsText" text="TOLERABLE">
      <formula>NOT(ISERROR(SEARCH("TOLERABLE",O41)))</formula>
    </cfRule>
    <cfRule type="containsText" dxfId="55" priority="2415" operator="containsText" text="MODERADO">
      <formula>NOT(ISERROR(SEARCH("MODERADO",O41)))</formula>
    </cfRule>
    <cfRule type="containsText" dxfId="54" priority="2414" operator="containsText" text="IMPORTANTE">
      <formula>NOT(ISERROR(SEARCH("IMPORTANTE",O41)))</formula>
    </cfRule>
    <cfRule type="containsText" dxfId="53" priority="2413" operator="containsText" text="INTOLERABLE">
      <formula>NOT(ISERROR(SEARCH("INTOLERABLE",O41)))</formula>
    </cfRule>
    <cfRule type="containsText" dxfId="52" priority="2412" operator="containsText" text="TRIVIAL">
      <formula>NOT(ISERROR(SEARCH("TRIVIAL",O41)))</formula>
    </cfRule>
  </conditionalFormatting>
  <conditionalFormatting sqref="O53 AC53">
    <cfRule type="cellIs" dxfId="51" priority="2357" operator="greaterThan">
      <formula>5</formula>
    </cfRule>
    <cfRule type="containsText" dxfId="50" priority="2380" operator="containsText" text="MODERADO">
      <formula>NOT(ISERROR(SEARCH("MODERADO",O53)))</formula>
    </cfRule>
    <cfRule type="containsText" dxfId="49" priority="2381" operator="containsText" text="IMPORTANTE">
      <formula>NOT(ISERROR(SEARCH("IMPORTANTE",O53)))</formula>
    </cfRule>
    <cfRule type="beginsWith" dxfId="48" priority="2382" operator="beginsWith" text="INTOLERABLE">
      <formula>LEFT(O53,LEN("INTOLERABLE"))="INTOLERABLE"</formula>
    </cfRule>
    <cfRule type="containsText" dxfId="47" priority="2383" operator="containsText" text="IMPORTANTE">
      <formula>NOT(ISERROR(SEARCH("IMPORTANTE",O53)))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53">
    <cfRule type="containsText" dxfId="44" priority="2358" operator="containsText" text="TRIVIAL">
      <formula>NOT(ISERROR(SEARCH("TRIVIAL",O53)))</formula>
    </cfRule>
    <cfRule type="containsText" dxfId="43" priority="2359" operator="containsText" text="INTOLERABLE">
      <formula>NOT(ISERROR(SEARCH("INTOLERABLE",O53)))</formula>
    </cfRule>
    <cfRule type="containsText" dxfId="42" priority="2360" operator="containsText" text="IMPORTANTE">
      <formula>NOT(ISERROR(SEARCH("IMPORTANTE",O53)))</formula>
    </cfRule>
    <cfRule type="containsText" dxfId="41" priority="2361" operator="containsText" text="MODERADO">
      <formula>NOT(ISERROR(SEARCH("MODERADO",O53)))</formula>
    </cfRule>
    <cfRule type="containsText" dxfId="40" priority="2362" operator="containsText" text="TOLERABLE">
      <formula>NOT(ISERROR(SEARCH("TOLERABLE",O53)))</formula>
    </cfRule>
    <cfRule type="containsText" dxfId="39" priority="2363" operator="containsText" text="INTOLERABLE">
      <formula>NOT(ISERROR(SEARCH("INTOLERABLE",O53)))</formula>
    </cfRule>
    <cfRule type="containsText" dxfId="38" priority="2364" operator="containsText" text="IMPORTANTE">
      <formula>NOT(ISERROR(SEARCH("IMPORTANTE",O53)))</formula>
    </cfRule>
    <cfRule type="containsText" dxfId="37" priority="2365" operator="containsText" text="MODERADO">
      <formula>NOT(ISERROR(SEARCH("MODERADO",O53)))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NOT(ISERROR(SEARCH("TOLERABLE",O53)))</formula>
    </cfRule>
  </conditionalFormatting>
  <conditionalFormatting sqref="AC7:AC40">
    <cfRule type="containsText" dxfId="35" priority="3543" operator="containsText" text="MODERADO">
      <formula>NOT(ISERROR(SEARCH("MODERADO",AC7)))</formula>
    </cfRule>
    <cfRule type="containsText" dxfId="34" priority="3542" operator="containsText" text="IMPORTANTE">
      <formula>NOT(ISERROR(SEARCH("IMPORTANTE",AC7)))</formula>
    </cfRule>
    <cfRule type="containsText" dxfId="33" priority="3541" operator="containsText" text="INTOLERABLE">
      <formula>NOT(ISERROR(SEARCH("INTOLERABLE",AC7)))</formula>
    </cfRule>
    <cfRule type="containsText" dxfId="32" priority="3540" operator="containsText" text="TOLERABLE">
      <formula>NOT(ISERROR(SEARCH("TOLERABLE",AC7)))</formula>
    </cfRule>
    <cfRule type="containsText" dxfId="31" priority="3539" operator="containsText" text="MODERADO">
      <formula>NOT(ISERROR(SEARCH("MODERADO",AC7)))</formula>
    </cfRule>
    <cfRule type="containsText" dxfId="30" priority="3538" operator="containsText" text="IMPORTANTE">
      <formula>NOT(ISERROR(SEARCH("IMPORTANTE",AC7)))</formula>
    </cfRule>
    <cfRule type="dataBar" priority="35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544" operator="containsText" text="TOLERABLE">
      <formula>NOT(ISERROR(SEARCH("TOLERABLE",AC7)))</formula>
    </cfRule>
  </conditionalFormatting>
  <conditionalFormatting sqref="AC7:AC41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41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NOT(ISERROR(SEARCH("IMPORTANTE",AC41)))</formula>
    </cfRule>
    <cfRule type="beginsWith" dxfId="23" priority="2391" operator="beginsWith" text="INTOLERABLE">
      <formula>LEFT(AC41,LEN("INTOLERABLE"))="INTOLERABLE"</formula>
    </cfRule>
    <cfRule type="containsText" dxfId="22" priority="2390" operator="containsText" text="IMPORTANTE">
      <formula>NOT(ISERROR(SEARCH("IMPORTANTE",AC41)))</formula>
    </cfRule>
    <cfRule type="containsText" dxfId="21" priority="2389" operator="containsText" text="MODERADO">
      <formula>NOT(ISERROR(SEARCH("MODERADO",AC41)))</formula>
    </cfRule>
    <cfRule type="beginsWith" dxfId="20" priority="2388" operator="beginsWith" text="TOLERABLE">
      <formula>LEFT(AC41,LEN("TOLERABLE"))="TOLERABLE"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NOT(ISERROR(SEARCH("TRIVIAL",AC41)))</formula>
    </cfRule>
    <cfRule type="containsText" dxfId="17" priority="2430" operator="containsText" text="TOLERABLE">
      <formula>NOT(ISERROR(SEARCH("TOLERABLE",AC41)))</formula>
    </cfRule>
    <cfRule type="containsText" dxfId="16" priority="2423" operator="containsText" text="INTOLERABLE">
      <formula>NOT(ISERROR(SEARCH("INTOLERABLE",AC41)))</formula>
    </cfRule>
    <cfRule type="containsText" dxfId="15" priority="2424" operator="containsText" text="IMPORTANTE">
      <formula>NOT(ISERROR(SEARCH("IMPORTANTE",AC41)))</formula>
    </cfRule>
    <cfRule type="containsText" dxfId="14" priority="2425" operator="containsText" text="MODERADO">
      <formula>NOT(ISERROR(SEARCH("MODERADO",AC41)))</formula>
    </cfRule>
    <cfRule type="containsText" dxfId="13" priority="2426" operator="containsText" text="TOLERABLE">
      <formula>NOT(ISERROR(SEARCH("TOLERABLE",AC41)))</formula>
    </cfRule>
    <cfRule type="containsText" dxfId="12" priority="2428" operator="containsText" text="IMPORTANTE">
      <formula>NOT(ISERROR(SEARCH("IMPORTANTE",AC41)))</formula>
    </cfRule>
    <cfRule type="containsText" dxfId="11" priority="2429" operator="containsText" text="MODERADO">
      <formula>NOT(ISERROR(SEARCH("MODERADO",AC41)))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53 O53">
    <cfRule type="containsText" dxfId="10" priority="2378" operator="containsText" text="TRIVIAL">
      <formula>NOT(ISERROR(SEARCH("TRIVIAL",O53)))</formula>
    </cfRule>
    <cfRule type="beginsWith" dxfId="9" priority="2379" operator="beginsWith" text="TOLERABLE">
      <formula>LEFT(O53,LEN("TOLERABLE"))="TOLERABLE"</formula>
    </cfRule>
  </conditionalFormatting>
  <conditionalFormatting sqref="AC53">
    <cfRule type="containsText" dxfId="8" priority="2368" operator="containsText" text="TRIVIAL">
      <formula>NOT(ISERROR(SEARCH("TRIVIAL",AC53)))</formula>
    </cfRule>
    <cfRule type="containsText" dxfId="7" priority="2370" operator="containsText" text="IMPORTANTE">
      <formula>NOT(ISERROR(SEARCH("IMPORTANTE",AC53)))</formula>
    </cfRule>
    <cfRule type="containsText" dxfId="6" priority="2372" operator="containsText" text="TOLERABLE">
      <formula>NOT(ISERROR(SEARCH("TOLERABLE",AC53)))</formula>
    </cfRule>
    <cfRule type="containsText" dxfId="5" priority="2371" operator="containsText" text="MODERADO">
      <formula>NOT(ISERROR(SEARCH("MODERADO",AC53)))</formula>
    </cfRule>
    <cfRule type="containsText" dxfId="4" priority="2373" operator="containsText" text="INTOLERABLE">
      <formula>NOT(ISERROR(SEARCH("INTOLERABLE",AC53)))</formula>
    </cfRule>
    <cfRule type="containsText" dxfId="3" priority="2374" operator="containsText" text="IMPORTANTE">
      <formula>NOT(ISERROR(SEARCH("IMPORTANTE",AC53)))</formula>
    </cfRule>
    <cfRule type="containsText" dxfId="2" priority="2375" operator="containsText" text="MODERADO">
      <formula>NOT(ISERROR(SEARCH("MODERADO",AC53)))</formula>
    </cfRule>
    <cfRule type="containsText" dxfId="1" priority="2376" operator="containsText" text="TOLERABLE">
      <formula>NOT(ISERROR(SEARCH("TOLERABLE",AC53)))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NOT(ISERROR(SEARCH("INTOLERABLE",AC53)))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O41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O53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AC7:AC40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AC41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 CASA FUERZA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2025-02-06T02:04:52Z</dcterms:modified>
</cp:coreProperties>
</file>